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ise.envir.ee\Kasutajad$\KeM\48212040286\Documents\2019\KORAK\Materjalid_seisukoha_kysimiseks\"/>
    </mc:Choice>
  </mc:AlternateContent>
  <bookViews>
    <workbookView xWindow="0" yWindow="48" windowWidth="15588" windowHeight="7128"/>
  </bookViews>
  <sheets>
    <sheet name="Tegevused_vorm" sheetId="5" r:id="rId1"/>
  </sheets>
  <definedNames>
    <definedName name="_Toc530730174" localSheetId="0">Tegevused_vorm!$B$73</definedName>
  </definedNames>
  <calcPr calcId="152511"/>
</workbook>
</file>

<file path=xl/calcChain.xml><?xml version="1.0" encoding="utf-8"?>
<calcChain xmlns="http://schemas.openxmlformats.org/spreadsheetml/2006/main">
  <c r="K77" i="5" l="1"/>
  <c r="K65" i="5" l="1"/>
  <c r="K26" i="5" l="1"/>
  <c r="K82" i="5" l="1"/>
  <c r="K81" i="5"/>
  <c r="G79" i="5"/>
  <c r="J62" i="5"/>
  <c r="J61" i="5" s="1"/>
  <c r="I62" i="5"/>
  <c r="I61" i="5" s="1"/>
  <c r="H62" i="5"/>
  <c r="H61" i="5" s="1"/>
  <c r="G62" i="5"/>
  <c r="G61" i="5" s="1"/>
  <c r="K55" i="5"/>
  <c r="K40" i="5"/>
  <c r="K30" i="5"/>
  <c r="K16" i="5"/>
  <c r="K13" i="5"/>
  <c r="K14" i="5"/>
  <c r="K15" i="5"/>
  <c r="K17" i="5"/>
  <c r="K18" i="5"/>
  <c r="K5" i="5"/>
  <c r="J19" i="5"/>
  <c r="I19" i="5"/>
  <c r="H19" i="5"/>
  <c r="G19" i="5"/>
  <c r="J12" i="5"/>
  <c r="I12" i="5"/>
  <c r="H12" i="5"/>
  <c r="G12" i="5"/>
  <c r="K12" i="5" l="1"/>
  <c r="K19" i="5"/>
  <c r="K21" i="5"/>
  <c r="K70" i="5" l="1"/>
  <c r="K9" i="5" l="1"/>
  <c r="K8" i="5" l="1"/>
  <c r="I57" i="5" l="1"/>
  <c r="G29" i="5"/>
  <c r="K37" i="5"/>
  <c r="K32" i="5"/>
  <c r="K33" i="5"/>
  <c r="J50" i="5" l="1"/>
  <c r="J49" i="5" s="1"/>
  <c r="H50" i="5"/>
  <c r="H49" i="5" s="1"/>
  <c r="G50" i="5"/>
  <c r="G49" i="5" s="1"/>
  <c r="K80" i="5" l="1"/>
  <c r="K78" i="5"/>
  <c r="H76" i="5"/>
  <c r="G76" i="5"/>
  <c r="H73" i="5"/>
  <c r="G73" i="5"/>
  <c r="K75" i="5"/>
  <c r="K74" i="5"/>
  <c r="J25" i="5"/>
  <c r="J11" i="5" s="1"/>
  <c r="I25" i="5"/>
  <c r="I11" i="5" s="1"/>
  <c r="H25" i="5"/>
  <c r="G25" i="5"/>
  <c r="K69" i="5"/>
  <c r="K68" i="5"/>
  <c r="K67" i="5"/>
  <c r="K66" i="5"/>
  <c r="K64" i="5"/>
  <c r="K63" i="5"/>
  <c r="K23" i="5"/>
  <c r="K59" i="5"/>
  <c r="J45" i="5"/>
  <c r="I45" i="5"/>
  <c r="H45" i="5"/>
  <c r="G45" i="5"/>
  <c r="K44" i="5"/>
  <c r="K43" i="5"/>
  <c r="K42" i="5"/>
  <c r="K41" i="5"/>
  <c r="K38" i="5"/>
  <c r="K36" i="5"/>
  <c r="K35" i="5"/>
  <c r="K34" i="5"/>
  <c r="K31" i="5"/>
  <c r="K20" i="5"/>
  <c r="H11" i="5" l="1"/>
  <c r="K25" i="5"/>
  <c r="G11" i="5"/>
  <c r="G72" i="5"/>
  <c r="H72" i="5"/>
  <c r="J72" i="5"/>
  <c r="I72" i="5"/>
  <c r="K45" i="5"/>
  <c r="K76" i="5"/>
  <c r="K79" i="5"/>
  <c r="K73" i="5"/>
  <c r="K62" i="5"/>
  <c r="K11" i="5" l="1"/>
  <c r="K72" i="5"/>
  <c r="K61" i="5"/>
  <c r="J39" i="5"/>
  <c r="I39" i="5"/>
  <c r="H39" i="5"/>
  <c r="G39" i="5"/>
  <c r="G28" i="5" s="1"/>
  <c r="J29" i="5"/>
  <c r="J28" i="5" s="1"/>
  <c r="I29" i="5"/>
  <c r="H29" i="5"/>
  <c r="K24" i="5"/>
  <c r="K56" i="5"/>
  <c r="K54" i="5"/>
  <c r="K53" i="5"/>
  <c r="K51" i="5"/>
  <c r="K47" i="5"/>
  <c r="K46" i="5"/>
  <c r="K6" i="5"/>
  <c r="K7" i="5"/>
  <c r="K52" i="5"/>
  <c r="K29" i="5" l="1"/>
  <c r="K39" i="5"/>
  <c r="H28" i="5"/>
  <c r="I28" i="5"/>
  <c r="K58" i="5"/>
  <c r="K28" i="5" l="1"/>
  <c r="K57" i="5"/>
  <c r="I50" i="5"/>
  <c r="K50" i="5" l="1"/>
  <c r="I49" i="5"/>
  <c r="K49" i="5" s="1"/>
  <c r="J3" i="5"/>
  <c r="J2" i="5" s="1"/>
  <c r="J84" i="5" s="1"/>
  <c r="I3" i="5"/>
  <c r="I2" i="5" s="1"/>
  <c r="H3" i="5"/>
  <c r="I84" i="5" l="1"/>
  <c r="H2" i="5"/>
  <c r="G3" i="5"/>
  <c r="G2" i="5" s="1"/>
  <c r="G84" i="5" s="1"/>
  <c r="K3" i="5" l="1"/>
  <c r="K2" i="5"/>
  <c r="H84" i="5"/>
  <c r="K84" i="5" s="1"/>
</calcChain>
</file>

<file path=xl/comments1.xml><?xml version="1.0" encoding="utf-8"?>
<comments xmlns="http://schemas.openxmlformats.org/spreadsheetml/2006/main">
  <authors>
    <author>Jelena Šubina</author>
  </authors>
  <commentList>
    <comment ref="K80" authorId="0" shapeId="0">
      <text>
        <r>
          <rPr>
            <b/>
            <sz val="9"/>
            <color indexed="81"/>
            <rFont val="Segoe UI"/>
            <family val="2"/>
            <charset val="186"/>
          </rPr>
          <t>Jelena Šubina:</t>
        </r>
        <r>
          <rPr>
            <sz val="9"/>
            <color indexed="81"/>
            <rFont val="Segoe UI"/>
            <family val="2"/>
            <charset val="186"/>
          </rPr>
          <t xml:space="preserve">
koolituse kulud kvaliteedi süsteemi siseauditi koolitamise osas</t>
        </r>
      </text>
    </comment>
  </commentList>
</comments>
</file>

<file path=xl/sharedStrings.xml><?xml version="1.0" encoding="utf-8"?>
<sst xmlns="http://schemas.openxmlformats.org/spreadsheetml/2006/main" count="312" uniqueCount="264">
  <si>
    <t>Indikaator/Tulemus</t>
  </si>
  <si>
    <t>Periood kokku</t>
  </si>
  <si>
    <t>EA liik</t>
  </si>
  <si>
    <t>NR</t>
  </si>
  <si>
    <t>Vastutaja (org)</t>
  </si>
  <si>
    <t>Seos teiste valdkonna arengukavadega</t>
  </si>
  <si>
    <t>Eesmärk/Meede/Tegevus</t>
  </si>
  <si>
    <t>Algtase (aasta)</t>
  </si>
  <si>
    <t>1.</t>
  </si>
  <si>
    <t xml:space="preserve">1.1. </t>
  </si>
  <si>
    <t>Protseduuride väljatöötamine kiirgusohutuse järelevalve korraldamiseks.</t>
  </si>
  <si>
    <t>1.1.1.</t>
  </si>
  <si>
    <t>1.1.4.</t>
  </si>
  <si>
    <t>2.1.</t>
  </si>
  <si>
    <t>2.3.</t>
  </si>
  <si>
    <t>3.</t>
  </si>
  <si>
    <t>3.1.</t>
  </si>
  <si>
    <t>2.1.1.</t>
  </si>
  <si>
    <t>2.1.2.</t>
  </si>
  <si>
    <t>2.2.1.</t>
  </si>
  <si>
    <t>2.2.2.</t>
  </si>
  <si>
    <t>2.3.1.</t>
  </si>
  <si>
    <t>3.1.1.</t>
  </si>
  <si>
    <t>3.1.2.</t>
  </si>
  <si>
    <t>3.1.3.</t>
  </si>
  <si>
    <t>3.1.4.</t>
  </si>
  <si>
    <t>Meede: Kiirgushädaolukordade lahendamise plaani (HOLP) koostamine ja plaanikohase valmisoleku tagamine</t>
  </si>
  <si>
    <t>Riigi poolt osutatava olulise teenuse toimepidevuse tagamine vastavalt ajakohastatud toimepidevuse plaanile.</t>
  </si>
  <si>
    <t>3.2.1.</t>
  </si>
  <si>
    <t>4.</t>
  </si>
  <si>
    <t>4.1.</t>
  </si>
  <si>
    <t>4.1.1.</t>
  </si>
  <si>
    <t>4.1.2.</t>
  </si>
  <si>
    <t>4.1.3.</t>
  </si>
  <si>
    <t>5.</t>
  </si>
  <si>
    <t>5.1.</t>
  </si>
  <si>
    <t>5.1.1.</t>
  </si>
  <si>
    <t>5.1.2.</t>
  </si>
  <si>
    <t>Meede: Looduslikest kiirgusallikatest tingitud ohtude minimeerimine</t>
  </si>
  <si>
    <t>Meede: Meditsiinikiiritusest saadava aastase elanikudoosi taseme hindamise juurutamine</t>
  </si>
  <si>
    <t>Uus plaan on kinnitatud</t>
  </si>
  <si>
    <t>STAK</t>
  </si>
  <si>
    <t>Päästeameti mõõtevahendite ja kaitsevarustuse baas, mõõtevahendite ja saasteäratuseks vajalike seadmete baasi uuendamine</t>
  </si>
  <si>
    <t>Mõõtevahendite ja saasteärastuseks vajalike seadmete baas on uuendatud</t>
  </si>
  <si>
    <t>Koolitused on toimunud</t>
  </si>
  <si>
    <t>A.L.A.R.A. AS 13/7 reageerimisvõimekuse arendamine 24/7 reageerimisvõimekuseks</t>
  </si>
  <si>
    <t>Reageerimisvõimekus 24/7 on tagatud</t>
  </si>
  <si>
    <t>MKM, A.L.A.R.A.</t>
  </si>
  <si>
    <t>Maksu- ja Tolliameti mõõtevahendite ja kaitsevarustuse baasi uuendamine</t>
  </si>
  <si>
    <t>SiM, PäA</t>
  </si>
  <si>
    <t>Teenus toimib.</t>
  </si>
  <si>
    <t>KeA</t>
  </si>
  <si>
    <t>KeM, KeA</t>
  </si>
  <si>
    <t>KeM</t>
  </si>
  <si>
    <t>2.1.3.</t>
  </si>
  <si>
    <t>Olemasoleva vaheladustuspaiga haldamine</t>
  </si>
  <si>
    <t>4.1.7.</t>
  </si>
  <si>
    <t>3.1.5.</t>
  </si>
  <si>
    <t>3.1.6.</t>
  </si>
  <si>
    <t>3.1.7.</t>
  </si>
  <si>
    <t>3.1.8.</t>
  </si>
  <si>
    <t>3.1.9.</t>
  </si>
  <si>
    <t>KeM, A.L.A.R.A</t>
  </si>
  <si>
    <t>Keskkonnaameti mõõtevahendite ja kaitsevarustuse baasi uuendamine</t>
  </si>
  <si>
    <t>Meede: Looduslikke radionukliide sisaldavate radioaktiivse materjali (NORMide) taaskasutamise ja käitlemise arendamine ja ladustamise regulatsiooni loomine</t>
  </si>
  <si>
    <t xml:space="preserve">Tammiku jäätmehoidla ohutustamise lõpule viimine </t>
  </si>
  <si>
    <t>Jäätmete käitlemise kvaliteedijuhtimissüsteemi arendamine</t>
  </si>
  <si>
    <t>Meede: Radioaktiivsete jäätmete tekke vähendamine ja nende ohutu vaheladustamise korraldamine</t>
  </si>
  <si>
    <t>2.2.3.</t>
  </si>
  <si>
    <t>2.2.4.</t>
  </si>
  <si>
    <t>2.2.5.</t>
  </si>
  <si>
    <t>1.1.5.</t>
  </si>
  <si>
    <t>Väljaarvamis- ja vabastamistasemete tuletamise aluste ühtlustamine mistahes radionukliide sisaldava materjali koguste osas</t>
  </si>
  <si>
    <t>2.1.4.</t>
  </si>
  <si>
    <t>2.1.5.</t>
  </si>
  <si>
    <t>Saastunud metallijäätmete kokkukogumine ja sulatamine</t>
  </si>
  <si>
    <t>2.1.6.</t>
  </si>
  <si>
    <t>Radioaktiivsete jäätmete käitlusseadmete pargi arendamine ja jäätmete ladustamiseks vajalike pakendite soetamine</t>
  </si>
  <si>
    <t>Riigiasutuste töötajatele mõeldud kiirgusalaste põhiteadmiste veebikursuse väljatöötamine</t>
  </si>
  <si>
    <t>Veebipõhiste teabematerjalide koostamine elanikele kiirgushädaolukordades käitumisest koos KKK-ga</t>
  </si>
  <si>
    <t>vähemalt 2 koolitust sellel perioodil</t>
  </si>
  <si>
    <t>KeA, KEMIT</t>
  </si>
  <si>
    <t>4.1.8.</t>
  </si>
  <si>
    <t>Keskkonnaameti radoonimõõteseadmete uuendamine</t>
  </si>
  <si>
    <t>4.1.9.</t>
  </si>
  <si>
    <t>KKI</t>
  </si>
  <si>
    <t>IRRS järelmissioon ja ARTEMIS missioon on toimunud</t>
  </si>
  <si>
    <t>1.1.2.</t>
  </si>
  <si>
    <t>1.1.3.</t>
  </si>
  <si>
    <t xml:space="preserve">1.1.6. </t>
  </si>
  <si>
    <t>3.2.2.</t>
  </si>
  <si>
    <t>4.1.4.</t>
  </si>
  <si>
    <t>4.1.6.</t>
  </si>
  <si>
    <t>Radioaktiivsed jäätmed on nõuetekohaselt käideldud ja vaheladustatud.</t>
  </si>
  <si>
    <t>Pidev</t>
  </si>
  <si>
    <t>Vaheladustuspaik on hooldatud ja soovimatu ründe, mille tulemusel võib toimuda ümbritseva keskkonna saastumine, vastu kaitstud. Seireprogrammide täitmine ning vajadusel seiretulemustest lähtuvalt meetmekavade koostamine ja rakendamine.</t>
  </si>
  <si>
    <t>Hoidla on ohutustatud - jäätmed on hoidlast eemaldatud, hoidla on saastusest puhastatud, lammutatud ning vabastatud üldiseks kasutamiseks.</t>
  </si>
  <si>
    <t>Jäätmete iseloomustamise süsteemi arendamine alfa- ja beetakiirgajate määramiseks</t>
  </si>
  <si>
    <t>Alfa- ja beetakiirgajate määramist võimaldavate mõõteseadmete soetamine, mõõtemetoodikate koostamine ja personali koolitamine (2019-2029).</t>
  </si>
  <si>
    <t>Radioaktiivsete jäätmete vabastamiseks vajalike protseduuride väljatöötamine</t>
  </si>
  <si>
    <t>Peamised protseduurid radioaktiivsete jäätmete vabastamiseks on koostatud ja kooskõlastatud (2016-2019).</t>
  </si>
  <si>
    <t>Kokkukogutud saastunud metall iseloomustatakse ja saadetakse sulatmisele. Sulatamisest järgi jäänud kontsentreeritud jäätmed on nõuetekohaselt töödeldud ja pakendatud võimaldamaks nende edasist ladustamist vahe- või lõppladustuspaigas.</t>
  </si>
  <si>
    <t>KKM, A.L.A.R.A.</t>
  </si>
  <si>
    <t>Toimub pidev juhtimissüsteemi parendamine tagamaks radioaktiivsete jäätmete ohutut käitlemist.</t>
  </si>
  <si>
    <t>Radioaktiivsete jäätmete käitlusseadmete parki arendatakse järjepidevalt, mis võimaldab jäätmeid lõppladustamiseks sobivalt käidelda. Samuti on soetatud lõppladustamiseks vajalikud jäätmepakendid.</t>
  </si>
  <si>
    <t>A.L.A.R.A.</t>
  </si>
  <si>
    <t>Omanikuta kiirgusallikate käitlussüsteemi arendamine ja käigushoidmine</t>
  </si>
  <si>
    <t>Tagatud on omanikuta kiirgusallikate ohutu kokkukogumine ja nende järjepidev käitlemine.</t>
  </si>
  <si>
    <t xml:space="preserve">Teostatakse paiga asukoha valiku uuringud nagu näiteks tektoonilise omapära kaardistamine, seismiline analüüs, maapõue geoloogilis-litoloogilise koostise analüüs, maapinna reljeefi analüüs ja geodeetilised uuringud, hüdrogeoloogiliste tingimuste analüüs, klimaatiliste tingimuste uuring, keskkonna uuring (floora, fauna, liikide elupaigad, harjumused jne), sotsiaalse olukorra uuring (olulised kogukonnad, maa kasutusotstarve, maa omandiõigus, majanduslikud aspektid, kultuuriloolised aspektid jne), teede ja taristu analüüs jne.
</t>
  </si>
  <si>
    <t>Strateegia sätestab kommunikatsiooni eesmärgid ning identifitseerib sihtgrupid. Strateegia sisaldab kava tulevasteks tegevusteks. Edaspidi põhineb kommunikatsioon strateegial, mida regulaarselt üle vaadetakse ja vajadusel täiendatakse.</t>
  </si>
  <si>
    <t>KeM, MKM, A.L.A.R.A.</t>
  </si>
  <si>
    <t>KMH on algatatud.</t>
  </si>
  <si>
    <t>Teostatakse uuringud nagu näiteks Paldiski objekti peahoone seisukorra insenertehniline uuring, reaktorisektsioonide radioloogiline uuring, reaktorisarkofaagide ja reaktorisektsioonide konstruktsiooni uuring jne.</t>
  </si>
  <si>
    <t>Potentsiaalselt ohtlikest kiirgusallikatest teavitamise ja kokkukogumise kampaaniate regulaarne korraldamine</t>
  </si>
  <si>
    <t>Keskkonnainspektsiooni mõõtevahendite baasi uuendamine</t>
  </si>
  <si>
    <t>Ehitusmaterjalide täiendavate radioloogiliste uuringute tegemine</t>
  </si>
  <si>
    <t>Radooni andmebaas on väljaarendatud</t>
  </si>
  <si>
    <t>MKM, KeM (KeA), A.L.A.R.A.</t>
  </si>
  <si>
    <t>KEM, KeA</t>
  </si>
  <si>
    <t>VF</t>
  </si>
  <si>
    <t>KIK,VF</t>
  </si>
  <si>
    <t>KIK</t>
  </si>
  <si>
    <t>VF, RE</t>
  </si>
  <si>
    <t>RE</t>
  </si>
  <si>
    <t>VF/KIK</t>
  </si>
  <si>
    <t>Projekteerimise ja ehitusega seotud õppekavade täiendamine looduskiirguse (eelkõige radooni) valdkonnas</t>
  </si>
  <si>
    <t>2013/59/Euratom art 75 probleemsete ehitusmaterjalide väljaselgitamine</t>
  </si>
  <si>
    <t>suurendada selle valdkonna spetsialistide teadlikkus looduskiirgusest, eriti just radoonist ja radooni kaitsemeetmetest</t>
  </si>
  <si>
    <t>Kalibreerimiskeskus on rajatud 2020.aastaks</t>
  </si>
  <si>
    <t>Selleks, et suurendada inimeste teadlikkust kiirgusest ja luua võimalused, et kiirgusest huvitatu saaks ülikoolis omandada esmatasandi teadmised selles valdkonnas</t>
  </si>
  <si>
    <t>Kiirgusalaseid teabepäevasid korraldatakse iga-aastaselt</t>
  </si>
  <si>
    <t>Kiirgusohutuse järelevalve korraldamiseks vajalikud protseduurid on väljatöötatud</t>
  </si>
  <si>
    <t xml:space="preserve">On ühtlustatud väljaarvamis- ja vabastamistasemete tuletamise alused </t>
  </si>
  <si>
    <t>Kiirgustöötajate doosiregistri põhimäärus on väljatöötatud ja register on arendamisel</t>
  </si>
  <si>
    <t>KOKKU</t>
  </si>
  <si>
    <t>KeM, KeA, KKI</t>
  </si>
  <si>
    <t>MKM, SiM, KeM KeA, A.L.A.R.A.</t>
  </si>
  <si>
    <t>KeA, PPA, PäA, TervA</t>
  </si>
  <si>
    <t>Lõppladustuspaiga rajamise ja reaktorisektsioonide dekomissioneerimise kommunikatsioonistrateegia koostamine ja rakendamine</t>
  </si>
  <si>
    <t xml:space="preserve">Paldiski endise tuumaobjekti reaktorisektsioonide dekomissioneerimise KMH algatamine </t>
  </si>
  <si>
    <t>2020</t>
  </si>
  <si>
    <t>Loodud on kõiki osapooli rahuldav radioloogiliste uuringute klassifikaator, mille tervishoiuteenuse osutajad on oma infosüsteemides kasutusele võtnud.</t>
  </si>
  <si>
    <t>Kokku on lepitud elanikudoosi taseme hindamise eest vastutav asutus.</t>
  </si>
  <si>
    <t>Üldise põhjendatuse hindamiseks on osapoolte vahel kokku lepitud parim ja optimaalseim lahendus. Sõltuvalt kokkulepitud lahendusvariandist on rakendatud tegevused, mille tulemusena toimub Eestis meditsiinikiirituse valdkonnas üldise põhjendatuse järjepidev hindamine</t>
  </si>
  <si>
    <t>Täiendava uuringuvajadusega aladel on väljatöötatud uuringumetoodika</t>
  </si>
  <si>
    <t>Välja on töötatud riigiasutuste töötajatele mõeldud kiirgusalaste põhiteadmiste veebikursus</t>
  </si>
  <si>
    <t>Keskkonnaameti mõõtevahendite ja kaitsevarustuse baas on uuendatud</t>
  </si>
  <si>
    <t>Keskkonnaameti radoonimõõteseadmed on uuendatud</t>
  </si>
  <si>
    <t>Rahvusvaheliste auditite ettevalmistamine ja  läbiviimine</t>
  </si>
  <si>
    <t>Saneerimisprojekti järelseire järjepidev tagamine</t>
  </si>
  <si>
    <t>KKM; AS Ökosil</t>
  </si>
  <si>
    <t>2015-….</t>
  </si>
  <si>
    <t>Joogivee määruse nr 82 rakendamise kontrollimine seoses radioloogiliste näitajate kontrollväärtuse ületamisega</t>
  </si>
  <si>
    <t>Parameetri kontrollväärtust ületavate veevärkide omanikud on teostanud kulu-tulu põhise tasuvusanalüüsi radionukliidide sisalduse vähendamise otstarbekuseks</t>
  </si>
  <si>
    <t>Kiirgusspetsialistide piisava arvu tagamine Eestis</t>
  </si>
  <si>
    <t>Sillamäe jäätmehoidla radioaktiivsuse seire  </t>
  </si>
  <si>
    <t>KIK, RE</t>
  </si>
  <si>
    <t>Õigusaktide täiendamine</t>
  </si>
  <si>
    <t>Koostatud on vajalikud analüüsid ning õigusloomet on täiendatud</t>
  </si>
  <si>
    <t xml:space="preserve">2. </t>
  </si>
  <si>
    <t>Avariikiirituse olukorra kõrvaldamise alane regulaarne koolitus A.L.A.R.A.AS-le</t>
  </si>
  <si>
    <t>Veebipõhiste teabematerjalide koostamine elanikele kiirgushädaolukordades käitumisest;</t>
  </si>
  <si>
    <t>KeA-sse vähemalt ühe täiendava ametikoha loomine radooni spetsialisti KKI-sse vähemalt kahe kiirguse valdkonnale orienteeritud inspektori ametikoha loomine, KEM-i vähemalt ühe täiendava ametikoha loomine EL ja rahvusvaheliste kohustuste täitmiseks ning AS-i A.L.A.R.A. seoses  radioaktiivsete jäätmete lõppladustuspaiga rajamise ja Paldiski endise tuumaobjekti dekomissioneerimise eeluuringutega ühe täiendava ametikoha loomine.</t>
  </si>
  <si>
    <t xml:space="preserve">KeM, KeA; KKI; A.L.A.R.A. </t>
  </si>
  <si>
    <t xml:space="preserve">Kiirgusalaste teabepäevade korraldamine </t>
  </si>
  <si>
    <r>
      <t>Radioaktiivsete jäätmete käitlemine</t>
    </r>
    <r>
      <rPr>
        <b/>
        <sz val="8"/>
        <color rgb="FF7030A0"/>
        <rFont val="Arial"/>
        <family val="2"/>
        <charset val="186"/>
      </rPr>
      <t xml:space="preserve"> </t>
    </r>
  </si>
  <si>
    <t>28</t>
  </si>
  <si>
    <r>
      <t>Radioaktiivsete jäätmete lõppladustuspaiga rajamiseks</t>
    </r>
    <r>
      <rPr>
        <b/>
        <sz val="8"/>
        <color rgb="FFFF0000"/>
        <rFont val="Arial"/>
        <family val="2"/>
        <charset val="186"/>
      </rPr>
      <t xml:space="preserve"> </t>
    </r>
    <r>
      <rPr>
        <b/>
        <sz val="8"/>
        <color rgb="FF000000"/>
        <rFont val="Arial"/>
        <family val="2"/>
        <charset val="186"/>
      </rPr>
      <t xml:space="preserve"> vajalike keskkonnauuringute tellimine</t>
    </r>
  </si>
  <si>
    <t>Paldiski endise tuumaobjekti reaktorisektsioonide dekomissioneerimiseks vajalike uuringute tellimine</t>
  </si>
  <si>
    <t>Radoonialaste koolituste korraldamine kõrgendatud radooniriskiga aladel asuvate kohalike omavalitsuste ametnikele</t>
  </si>
  <si>
    <t>Korraldatud on vähemalt 1 koolitus sellel perioodil</t>
  </si>
  <si>
    <r>
      <t>Kiirgushädaolukordade lahendamise plaani koostamine</t>
    </r>
    <r>
      <rPr>
        <b/>
        <sz val="8"/>
        <color rgb="FFFF0000"/>
        <rFont val="Arial"/>
        <family val="2"/>
        <charset val="186"/>
      </rPr>
      <t xml:space="preserve"> </t>
    </r>
  </si>
  <si>
    <t>Kiirgus- või tuumaõnnetuste alastel õppustel osalemine ja nende korraldamine</t>
  </si>
  <si>
    <t>Õppusetel on osaletud ning korraldatud</t>
  </si>
  <si>
    <t>Mõõtevahendite baasi on uuendatud</t>
  </si>
  <si>
    <r>
      <t>Radooniriski osas täiendava uuringuvajadusega alade</t>
    </r>
    <r>
      <rPr>
        <b/>
        <sz val="8"/>
        <color rgb="FF000000"/>
        <rFont val="Arial"/>
        <family val="2"/>
        <charset val="186"/>
      </rPr>
      <t xml:space="preserve"> uuringumetoodika väljatöötamine</t>
    </r>
  </si>
  <si>
    <t>Radooniriski osas täiendava uuringuvajadusega alade pinnaseõhu ja siseõhu radooniuuringute tegemine</t>
  </si>
  <si>
    <t>KeM, KeA, EGT</t>
  </si>
  <si>
    <t>Üleriigilise siseruumide õhu radooniuuringu läbiviimine</t>
  </si>
  <si>
    <t>Teostatud on üleriigiline radooniuuring</t>
  </si>
  <si>
    <t>KeM, Kea</t>
  </si>
  <si>
    <t>Meede: Inimeste teadlikkuse suurendamine ioniseeriva kiirguse võimalikest ohtudest ning ohtude vähendamise meetoditest</t>
  </si>
  <si>
    <t>Meede:Kiirgusalase koolitusvaldkonna arendamine</t>
  </si>
  <si>
    <t>Meede: Ioniseerivast kiirgusest tulenevate ohutusnormide tagamiseks vajalike õigusaktide ja juhenddokumentide koostamine ja ajakohastamine vastavalt rahvusvahelistele nõuetele</t>
  </si>
  <si>
    <t>2.2</t>
  </si>
  <si>
    <t>3.2.</t>
  </si>
  <si>
    <t>3.2.3.</t>
  </si>
  <si>
    <t>3.2.4.</t>
  </si>
  <si>
    <t>3.2.5.</t>
  </si>
  <si>
    <t>3.3.</t>
  </si>
  <si>
    <t>3.3.1.</t>
  </si>
  <si>
    <t>3.3.2.</t>
  </si>
  <si>
    <t>4.1.5.</t>
  </si>
  <si>
    <t>5.1.4.</t>
  </si>
  <si>
    <t>5.1.6.</t>
  </si>
  <si>
    <t>5.1.7.</t>
  </si>
  <si>
    <t>5.1.8.</t>
  </si>
  <si>
    <t>5.1.9.</t>
  </si>
  <si>
    <t>5.1.10.</t>
  </si>
  <si>
    <t>6.</t>
  </si>
  <si>
    <t>6.1.</t>
  </si>
  <si>
    <t>6.1.1.</t>
  </si>
  <si>
    <t>6.1.2.</t>
  </si>
  <si>
    <t>6.2.</t>
  </si>
  <si>
    <t>6.2.1.</t>
  </si>
  <si>
    <t>6.3.</t>
  </si>
  <si>
    <t>6.3.1.</t>
  </si>
  <si>
    <t>Koostatud on veebipõhised teabematerjalid</t>
  </si>
  <si>
    <t>Meede: Kiirgusspetsialistide piisava arvu tagamine Eestis</t>
  </si>
  <si>
    <t>TervA</t>
  </si>
  <si>
    <t>RaM, KeM, MKM, KeA, A.L.A.R.A.</t>
  </si>
  <si>
    <t>RaM, KeM (KeA), A.L.A.R.A.</t>
  </si>
  <si>
    <t>RaM, KeM, MKM</t>
  </si>
  <si>
    <t>MTA</t>
  </si>
  <si>
    <t>Toetatud on teadus- ja arendustegevust parima võimaliku tehnoloogia väljatöötamiseks ja NORM käitlussüsteemi loomiseks</t>
  </si>
  <si>
    <t>Tõhustatud on kiirgusohutuse taristu toimimine</t>
  </si>
  <si>
    <t>Tagatud on kiirgusohutuse alane teadlikkus ja pädevuse suurendamine</t>
  </si>
  <si>
    <t>Vähendatud on radioaktiivsete jäätmete ja nende käitlemisega seotud ohte</t>
  </si>
  <si>
    <t>Tagatud on valmisolek avariikiiritus- ja kiirgushädaolukorra ennetamiseks</t>
  </si>
  <si>
    <t>Vähendatud on looduslikest kiirgusallikatest tingitud ohte</t>
  </si>
  <si>
    <t>NORMide käitlemise valdkonna teadus- ja arendustegevuse toetamine parima võimaliku tehnoloogia väljatöötamiseks ja NORM käitlussüsteemi loomiseks sh käitluslahendustingimuste loomiseks.</t>
  </si>
  <si>
    <t>NORM-valdkonnaga seoses õigusaktide täiendamine</t>
  </si>
  <si>
    <t>Seoses NORM-valdkonnaga on õigusakte täiendatud</t>
  </si>
  <si>
    <t>Tagatud on meditsiinikiirituse põhjendatud kasutamine ja kiirgusohutus</t>
  </si>
  <si>
    <t>Avalikkust teavitatakse, kuidas tegutseda rahvusvahelise kiirgusõnnetuse korral. Avalikkust teavitataksekiirgusõnnetusega seotud ohtudest, ohtude vältimise juhistest ning õnnetuse ajal tegutsemise käitumisjuhistest. Vastav info on avaldatud Keskkonnaameti kodulehel ning vajadusel tehakse proaktiivset meediateavitust. Riskikommunikatsioon on osa Keskkonnaameti kommunikatsiooniplaani tegevuskavast.</t>
  </si>
  <si>
    <t>Tuumamaterjali sisaldavate seadmete ja muude potentsiaalselt ohtlike radioaktiivsete jäätmete kokkukogumise kampaaniaid korraldatakse regulaarselt.</t>
  </si>
  <si>
    <t>Avariikiirituse olukorra kõrvaldamisega tegeleva AS A.L.A.R.A. mõõtevahendite ja saasteäratuseks vajalike seadmete baasi uuendamine</t>
  </si>
  <si>
    <t>Pinnaseuuringud on tehtud vähemalt 11 KOVis, siseõhu mõõtmised on tehtud vähemalt 300 ruumis.</t>
  </si>
  <si>
    <t>Meede: Meditsiinikiirituse protseduuride põhjendatuse hindamiseks on paika pandud jätkusuutlik ja ühtne korraldus</t>
  </si>
  <si>
    <t>Meede: Meditsiinikiirituse kliinilisel kasutamisel toimib kiirgusteadlikkuse, heade praktikavõtete kasutamise ja kiirgusohutuse põhimõtete järgimise edendamine, sellekohaste juhend- ja teabematerjalide väljatöötamine ning järelevalve</t>
  </si>
  <si>
    <t>Osapooltega läbirääkimise läbiviimine, mille tulemusena lepitakse kokku Eestile sobilik lahendus meditsiinikiirituse protseduuride üldise põhjendatuse tagamiseks.</t>
  </si>
  <si>
    <t>Sõltuvalt sobivast lahendusest edasiste tegevuste paika panemine tagamaks üldise põhjendatuse järjepidev hindamine.</t>
  </si>
  <si>
    <t>Meede: Meditsiinikiirituse protseduuride kliinilise auditi tegemiseks vajaliku pädevuse edendamine</t>
  </si>
  <si>
    <t>6.2.2.</t>
  </si>
  <si>
    <t>Diagnostiliste referentsväärtuste kehtestamine, regulaarse ülevaatamise tagamine, DRL kehtestamiseks ja ülevaatamiseks vajalike täiendavate andmete kogumine, vajadusel diagnostiliste referentsväärtuste kogumiseks vajaliku juhendmaterjali uuendamine. Referentsprotseduuride ülevaatamine aastaks 2020.</t>
  </si>
  <si>
    <t>Kliinilise auditite läbiviijate koolitajate koolitamine</t>
  </si>
  <si>
    <t>Klassifikaatori kasutusele võtmine tervishoiuteenuse osutajate poolt ja tervise infosüsteemi statistika mooduli arendamine</t>
  </si>
  <si>
    <t>Tegevuskava loomine, mille alusel toimub tervise- ja tööministri 19. detsembri 2018. a määruse „Meditsiinikiirituse protseduuride kiirgusohutusnõuded, meditsiinikiirituse protseduuride kliinilise auditi nõuded ning diagnostilised referentsväärtused ja nende määramise nõuded“ meditsiinikiirituse kasutamise kliinilist kvaliteeti puudutavate sätete täitmise kontrollimine, juurutamine ja edendamine</t>
  </si>
  <si>
    <t>Meditsiinikiiritusest saadava aastase elanikudoosi taseme hindamise eest vastutava asutuse määramine sõltuvalt tervise infosüsteemi statistika moodulisse ligipääsuga seotud piirangutest</t>
  </si>
  <si>
    <t>6.4.</t>
  </si>
  <si>
    <t>6.4.1.</t>
  </si>
  <si>
    <t>6.4.2.</t>
  </si>
  <si>
    <t>Kliinilise auditite läbiviijate koolitajad on koolitatud</t>
  </si>
  <si>
    <t>Edasised tegevused tagamaks üldise põhjendatuse järjepidev hindamine on paika pandud.</t>
  </si>
  <si>
    <t>Kiirgusohutust käsitleva loengukursuse integreerimine avaliku-õigusliku ülikooli õppekavasse</t>
  </si>
  <si>
    <t>Tegevuskava on loodud</t>
  </si>
  <si>
    <r>
      <t xml:space="preserve">Kiirgusmõõteseadmete kalibreerimiskeskuse (ingl </t>
    </r>
    <r>
      <rPr>
        <b/>
        <i/>
        <sz val="8"/>
        <color rgb="FF000000"/>
        <rFont val="Arial"/>
        <family val="2"/>
        <charset val="186"/>
      </rPr>
      <t>Secondary Standard Dosimetry Laboratory</t>
    </r>
    <r>
      <rPr>
        <b/>
        <sz val="8"/>
        <color rgb="FF000000"/>
        <rFont val="Arial"/>
        <family val="2"/>
        <charset val="186"/>
      </rPr>
      <t xml:space="preserve"> (SSDL)) rajamine.</t>
    </r>
  </si>
  <si>
    <t>TervA, KeA, KKI</t>
  </si>
  <si>
    <t>KeA, SoM, TervA</t>
  </si>
  <si>
    <t>SoM, KeM</t>
  </si>
  <si>
    <t>SoM</t>
  </si>
  <si>
    <t>SoM, KeA</t>
  </si>
  <si>
    <t>Referentsprotseduurid on üle vaadatud. Olemasolevaid diagnostilisi referentsväärtusi on vastavalt vajadusele uuendatud ning on kehtestatud uusi diagnostilisi referentsväärtusi</t>
  </si>
  <si>
    <t>KeM, A.L.A.R.A.</t>
  </si>
  <si>
    <t>KeA, KeM</t>
  </si>
  <si>
    <t>HTM, KeM</t>
  </si>
  <si>
    <t>KeA; KEMIT</t>
  </si>
  <si>
    <r>
      <t>Järelevalveametnike (TI j</t>
    </r>
    <r>
      <rPr>
        <b/>
        <sz val="8"/>
        <rFont val="Arial"/>
        <family val="2"/>
        <charset val="186"/>
      </rPr>
      <t>a KKI)</t>
    </r>
    <r>
      <rPr>
        <b/>
        <sz val="8"/>
        <color rgb="FFFF0000"/>
        <rFont val="Arial"/>
        <family val="2"/>
        <charset val="186"/>
      </rPr>
      <t xml:space="preserve"> </t>
    </r>
    <r>
      <rPr>
        <b/>
        <sz val="8"/>
        <color rgb="FF000000"/>
        <rFont val="Arial"/>
        <family val="2"/>
        <charset val="186"/>
      </rPr>
      <t>koolitamine</t>
    </r>
  </si>
  <si>
    <t>Riikliku kiirgustöötajate doosiregistri arendamine</t>
  </si>
  <si>
    <t>Regulaarsed kiirgusalased koolitused kiirgushädaolukorras esmareageerijatele</t>
  </si>
  <si>
    <t>Radooni mõõtetulemuste andmebaasi arendamine</t>
  </si>
  <si>
    <t>Meede: Radioaktiivsete jäätmete lõppladustuspaiga rajamise planeeringu läbiviimine (sh KSH koostamine) ja Paldiski endise tuumaobjekti reaktorisektsioonide dekomissioneerimise keskkonnamõju hindamise tegemine</t>
  </si>
  <si>
    <t>Planeering ja KSH on algatatud.</t>
  </si>
  <si>
    <t>Radioaktiivsete jäätmete lõppladustuspaiga rajamiseks planeeringu ja KSH menetluse algatamine</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</si>
</sst>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charset val="186"/>
      <scheme val="minor"/>
    </font>
    <font>
      <b/>
      <sz val="10"/>
      <color theme="1"/>
      <name val="Calibri"/>
      <family val="2"/>
      <charset val="186"/>
      <scheme val="minor"/>
    </font>
    <font>
      <sz val="11"/>
      <color indexed="8"/>
      <name val="Calibri"/>
      <family val="2"/>
      <charset val="186"/>
    </font>
    <font>
      <b/>
      <sz val="9"/>
      <color rgb="FF000000"/>
      <name val="Arial"/>
      <family val="2"/>
      <charset val="186"/>
    </font>
    <font>
      <b/>
      <sz val="9"/>
      <color theme="1"/>
      <name val="Arial"/>
      <family val="2"/>
      <charset val="186"/>
    </font>
    <font>
      <sz val="9"/>
      <color rgb="FF000000"/>
      <name val="Arial"/>
      <family val="2"/>
      <charset val="186"/>
    </font>
    <font>
      <b/>
      <sz val="10"/>
      <color rgb="FF000000"/>
      <name val="Arial"/>
      <family val="2"/>
      <charset val="186"/>
    </font>
    <font>
      <i/>
      <sz val="10"/>
      <color theme="1"/>
      <name val="Calibri"/>
      <family val="2"/>
      <charset val="186"/>
    </font>
    <font>
      <b/>
      <sz val="9"/>
      <name val="Arial"/>
      <family val="2"/>
      <charset val="186"/>
    </font>
    <font>
      <b/>
      <sz val="9"/>
      <name val="Calibri"/>
      <family val="2"/>
      <charset val="186"/>
      <scheme val="minor"/>
    </font>
    <font>
      <b/>
      <sz val="8"/>
      <color theme="1"/>
      <name val="Arial"/>
      <family val="2"/>
      <charset val="186"/>
    </font>
    <font>
      <b/>
      <sz val="9"/>
      <color theme="1"/>
      <name val="Calibri"/>
      <family val="2"/>
      <charset val="186"/>
      <scheme val="minor"/>
    </font>
    <font>
      <b/>
      <sz val="8"/>
      <color rgb="FF000000"/>
      <name val="Arial"/>
      <family val="2"/>
      <charset val="186"/>
    </font>
    <font>
      <b/>
      <sz val="8"/>
      <name val="Arial"/>
      <family val="2"/>
      <charset val="186"/>
    </font>
    <font>
      <i/>
      <sz val="9"/>
      <color theme="1"/>
      <name val="Calibri"/>
      <family val="2"/>
      <charset val="186"/>
    </font>
    <font>
      <sz val="9"/>
      <color theme="1"/>
      <name val="Calibri"/>
      <family val="2"/>
      <charset val="186"/>
      <scheme val="minor"/>
    </font>
    <font>
      <sz val="9"/>
      <color theme="1"/>
      <name val="Arial"/>
      <family val="2"/>
      <charset val="186"/>
    </font>
    <font>
      <sz val="8"/>
      <color rgb="FF000000"/>
      <name val="Arial"/>
      <family val="2"/>
      <charset val="186"/>
    </font>
    <font>
      <sz val="8"/>
      <color theme="1"/>
      <name val="Arial"/>
      <family val="2"/>
      <charset val="186"/>
    </font>
    <font>
      <sz val="8"/>
      <name val="Arial"/>
      <family val="2"/>
      <charset val="186"/>
    </font>
    <font>
      <b/>
      <sz val="8"/>
      <color rgb="FFFF0000"/>
      <name val="Arial"/>
      <family val="2"/>
      <charset val="186"/>
    </font>
    <font>
      <sz val="10"/>
      <color theme="1"/>
      <name val="Times New Roman"/>
      <family val="1"/>
      <charset val="186"/>
    </font>
    <font>
      <sz val="8"/>
      <color theme="1"/>
      <name val="Times New Roman"/>
      <family val="1"/>
      <charset val="186"/>
    </font>
    <font>
      <sz val="11"/>
      <color rgb="FFFF0000"/>
      <name val="Calibri"/>
      <family val="2"/>
      <charset val="186"/>
      <scheme val="minor"/>
    </font>
    <font>
      <sz val="11"/>
      <color theme="6" tint="-0.249977111117893"/>
      <name val="Calibri"/>
      <family val="2"/>
      <charset val="186"/>
      <scheme val="minor"/>
    </font>
    <font>
      <sz val="9"/>
      <color theme="6" tint="-0.249977111117893"/>
      <name val="Calibri"/>
      <family val="2"/>
      <charset val="186"/>
    </font>
    <font>
      <sz val="11"/>
      <color theme="3" tint="0.79998168889431442"/>
      <name val="Calibri"/>
      <family val="2"/>
      <charset val="186"/>
      <scheme val="minor"/>
    </font>
    <font>
      <b/>
      <sz val="8"/>
      <color rgb="FF7030A0"/>
      <name val="Arial"/>
      <family val="2"/>
      <charset val="186"/>
    </font>
    <font>
      <sz val="9"/>
      <color theme="1"/>
      <name val="Calibri"/>
      <family val="2"/>
      <charset val="186"/>
    </font>
    <font>
      <b/>
      <sz val="11"/>
      <color rgb="FFFF0000"/>
      <name val="Calibri"/>
      <family val="2"/>
      <charset val="186"/>
      <scheme val="minor"/>
    </font>
    <font>
      <b/>
      <i/>
      <sz val="8"/>
      <color rgb="FF000000"/>
      <name val="Arial"/>
      <family val="2"/>
      <charset val="186"/>
    </font>
    <font>
      <sz val="9"/>
      <color indexed="81"/>
      <name val="Segoe UI"/>
      <family val="2"/>
      <charset val="186"/>
    </font>
    <font>
      <b/>
      <sz val="9"/>
      <color indexed="81"/>
      <name val="Segoe UI"/>
      <family val="2"/>
      <charset val="186"/>
    </font>
  </fonts>
  <fills count="8">
    <fill>
      <patternFill patternType="none"/>
    </fill>
    <fill>
      <patternFill patternType="gray125"/>
    </fill>
    <fill>
      <patternFill patternType="solid">
        <fgColor indexed="13"/>
        <bgColor indexed="64"/>
      </patternFill>
    </fill>
    <fill>
      <patternFill patternType="solid">
        <fgColor rgb="FF99CCFF"/>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theme="2"/>
      </left>
      <right style="thin">
        <color theme="2"/>
      </right>
      <top style="thin">
        <color theme="2"/>
      </top>
      <bottom style="thin">
        <color theme="2"/>
      </bottom>
      <diagonal/>
    </border>
    <border>
      <left style="thin">
        <color theme="2"/>
      </left>
      <right style="thin">
        <color theme="2"/>
      </right>
      <top style="thin">
        <color theme="2"/>
      </top>
      <bottom/>
      <diagonal/>
    </border>
    <border>
      <left/>
      <right style="thin">
        <color theme="2"/>
      </right>
      <top style="thin">
        <color theme="2"/>
      </top>
      <bottom style="thin">
        <color theme="2"/>
      </bottom>
      <diagonal/>
    </border>
  </borders>
  <cellStyleXfs count="2">
    <xf numFmtId="0" fontId="0" fillId="0" borderId="0"/>
    <xf numFmtId="0" fontId="2" fillId="0" borderId="0"/>
  </cellStyleXfs>
  <cellXfs count="137">
    <xf numFmtId="0" fontId="0" fillId="0" borderId="0" xfId="0"/>
    <xf numFmtId="0" fontId="1" fillId="2" borderId="1" xfId="0" applyFont="1" applyFill="1" applyBorder="1" applyAlignment="1">
      <alignment horizontal="center"/>
    </xf>
    <xf numFmtId="0" fontId="3" fillId="3" borderId="1" xfId="0" applyFont="1" applyFill="1" applyBorder="1" applyAlignment="1">
      <alignment wrapText="1"/>
    </xf>
    <xf numFmtId="3" fontId="3" fillId="3" borderId="1" xfId="0" applyNumberFormat="1" applyFont="1" applyFill="1" applyBorder="1" applyAlignment="1"/>
    <xf numFmtId="0" fontId="5" fillId="3" borderId="1" xfId="0" applyFont="1" applyFill="1" applyBorder="1" applyAlignment="1">
      <alignment horizontal="center" wrapText="1"/>
    </xf>
    <xf numFmtId="3" fontId="3" fillId="3" borderId="1" xfId="0" applyNumberFormat="1" applyFont="1" applyFill="1" applyBorder="1" applyAlignment="1">
      <alignment horizontal="center"/>
    </xf>
    <xf numFmtId="0" fontId="0" fillId="0" borderId="0" xfId="0" applyAlignment="1">
      <alignment horizontal="left"/>
    </xf>
    <xf numFmtId="0" fontId="3" fillId="4" borderId="1" xfId="0" applyFont="1" applyFill="1" applyBorder="1" applyAlignment="1">
      <alignment horizontal="center"/>
    </xf>
    <xf numFmtId="0" fontId="3" fillId="4" borderId="1" xfId="0" applyFont="1" applyFill="1" applyBorder="1" applyAlignment="1">
      <alignment wrapText="1"/>
    </xf>
    <xf numFmtId="0" fontId="0" fillId="5" borderId="1" xfId="0" applyFill="1" applyBorder="1"/>
    <xf numFmtId="0" fontId="3" fillId="5" borderId="1" xfId="0" applyFont="1" applyFill="1" applyBorder="1" applyAlignment="1">
      <alignment horizontal="center" wrapText="1"/>
    </xf>
    <xf numFmtId="3" fontId="3" fillId="5" borderId="1" xfId="0" applyNumberFormat="1" applyFont="1" applyFill="1" applyBorder="1" applyAlignment="1">
      <alignment horizontal="center"/>
    </xf>
    <xf numFmtId="3" fontId="3" fillId="5" borderId="1" xfId="0" applyNumberFormat="1" applyFont="1" applyFill="1" applyBorder="1" applyAlignment="1">
      <alignment wrapText="1"/>
    </xf>
    <xf numFmtId="3" fontId="6" fillId="6" borderId="1" xfId="0" applyNumberFormat="1" applyFont="1" applyFill="1" applyBorder="1" applyAlignment="1"/>
    <xf numFmtId="0" fontId="8" fillId="4" borderId="1" xfId="0" applyFont="1" applyFill="1" applyBorder="1" applyAlignment="1">
      <alignment horizontal="center" wrapText="1"/>
    </xf>
    <xf numFmtId="0" fontId="9" fillId="4" borderId="1" xfId="0" applyFont="1" applyFill="1" applyBorder="1" applyAlignment="1">
      <alignment wrapText="1"/>
    </xf>
    <xf numFmtId="0" fontId="7" fillId="6" borderId="1" xfId="0" applyFont="1" applyFill="1" applyBorder="1" applyAlignment="1">
      <alignment horizontal="left"/>
    </xf>
    <xf numFmtId="0" fontId="8" fillId="3" borderId="1" xfId="0" applyFont="1" applyFill="1" applyBorder="1" applyAlignment="1">
      <alignment horizontal="left" vertical="top" wrapText="1"/>
    </xf>
    <xf numFmtId="0" fontId="3" fillId="5" borderId="1" xfId="0" applyFont="1" applyFill="1" applyBorder="1" applyAlignment="1">
      <alignment horizontal="center"/>
    </xf>
    <xf numFmtId="0" fontId="5" fillId="3" borderId="1" xfId="0" applyFont="1" applyFill="1" applyBorder="1" applyAlignment="1">
      <alignment horizontal="center"/>
    </xf>
    <xf numFmtId="0" fontId="11" fillId="5" borderId="1" xfId="0" applyFont="1" applyFill="1" applyBorder="1" applyAlignment="1">
      <alignment horizontal="left"/>
    </xf>
    <xf numFmtId="3" fontId="3" fillId="5" borderId="1" xfId="0" applyNumberFormat="1" applyFont="1" applyFill="1" applyBorder="1" applyAlignment="1"/>
    <xf numFmtId="0" fontId="4" fillId="3" borderId="1" xfId="0" applyFont="1" applyFill="1" applyBorder="1" applyAlignment="1">
      <alignment wrapText="1"/>
    </xf>
    <xf numFmtId="3" fontId="12" fillId="6" borderId="1" xfId="0" applyNumberFormat="1" applyFont="1" applyFill="1" applyBorder="1" applyAlignment="1">
      <alignment wrapText="1"/>
    </xf>
    <xf numFmtId="3" fontId="12" fillId="6" borderId="1" xfId="0" applyNumberFormat="1" applyFont="1" applyFill="1" applyBorder="1" applyAlignment="1"/>
    <xf numFmtId="14" fontId="13" fillId="6" borderId="1" xfId="0" applyNumberFormat="1" applyFont="1" applyFill="1" applyBorder="1" applyAlignment="1">
      <alignment wrapText="1"/>
    </xf>
    <xf numFmtId="0" fontId="5" fillId="6" borderId="1" xfId="0" applyFont="1" applyFill="1" applyBorder="1" applyAlignment="1">
      <alignment horizontal="center" wrapText="1"/>
    </xf>
    <xf numFmtId="3" fontId="5" fillId="6" borderId="1" xfId="0" applyNumberFormat="1" applyFont="1" applyFill="1" applyBorder="1" applyAlignment="1">
      <alignment horizontal="center"/>
    </xf>
    <xf numFmtId="0" fontId="7" fillId="3" borderId="1" xfId="0" applyFont="1" applyFill="1" applyBorder="1" applyAlignment="1">
      <alignment horizontal="left"/>
    </xf>
    <xf numFmtId="3" fontId="6" fillId="3" borderId="1" xfId="0" applyNumberFormat="1" applyFont="1" applyFill="1" applyBorder="1" applyAlignment="1"/>
    <xf numFmtId="3" fontId="3" fillId="3" borderId="1" xfId="0" applyNumberFormat="1" applyFont="1" applyFill="1" applyBorder="1" applyAlignment="1">
      <alignment wrapText="1"/>
    </xf>
    <xf numFmtId="0" fontId="14" fillId="3" borderId="1" xfId="0" applyFont="1" applyFill="1" applyBorder="1" applyAlignment="1">
      <alignment horizontal="left"/>
    </xf>
    <xf numFmtId="0" fontId="15" fillId="0" borderId="0" xfId="0" applyFont="1" applyFill="1"/>
    <xf numFmtId="0" fontId="0" fillId="0" borderId="0" xfId="0" applyAlignment="1">
      <alignment wrapText="1"/>
    </xf>
    <xf numFmtId="3" fontId="12" fillId="6" borderId="5" xfId="0" applyNumberFormat="1" applyFont="1" applyFill="1" applyBorder="1" applyAlignment="1"/>
    <xf numFmtId="3" fontId="12" fillId="6" borderId="5" xfId="0" applyNumberFormat="1" applyFont="1" applyFill="1" applyBorder="1" applyAlignment="1">
      <alignment wrapText="1"/>
    </xf>
    <xf numFmtId="0" fontId="17" fillId="6" borderId="1" xfId="0" applyFont="1" applyFill="1" applyBorder="1" applyAlignment="1">
      <alignment horizontal="left" vertical="top" wrapText="1"/>
    </xf>
    <xf numFmtId="0" fontId="18" fillId="6" borderId="1" xfId="0" applyFont="1" applyFill="1" applyBorder="1" applyAlignment="1">
      <alignment horizontal="left" wrapText="1"/>
    </xf>
    <xf numFmtId="0" fontId="18" fillId="6" borderId="1" xfId="0" applyFont="1" applyFill="1" applyBorder="1" applyAlignment="1">
      <alignment horizontal="left"/>
    </xf>
    <xf numFmtId="0" fontId="18" fillId="6" borderId="1" xfId="0" applyFont="1" applyFill="1" applyBorder="1" applyAlignment="1">
      <alignment vertical="top" wrapText="1"/>
    </xf>
    <xf numFmtId="0" fontId="18" fillId="6" borderId="1" xfId="0" applyFont="1" applyFill="1" applyBorder="1" applyAlignment="1">
      <alignment horizontal="left" vertical="top" wrapText="1"/>
    </xf>
    <xf numFmtId="0" fontId="5" fillId="3" borderId="1" xfId="0" applyFont="1" applyFill="1" applyBorder="1" applyAlignment="1">
      <alignment wrapText="1"/>
    </xf>
    <xf numFmtId="3" fontId="17" fillId="6" borderId="1" xfId="0" applyNumberFormat="1" applyFont="1" applyFill="1" applyBorder="1" applyAlignment="1">
      <alignment wrapText="1"/>
    </xf>
    <xf numFmtId="3" fontId="17" fillId="6" borderId="1" xfId="0" applyNumberFormat="1" applyFont="1" applyFill="1" applyBorder="1" applyAlignment="1"/>
    <xf numFmtId="0" fontId="15" fillId="0" borderId="0" xfId="0" applyFont="1" applyAlignment="1">
      <alignment vertical="top" wrapText="1"/>
    </xf>
    <xf numFmtId="3" fontId="3" fillId="6" borderId="1" xfId="0" applyNumberFormat="1" applyFont="1" applyFill="1" applyBorder="1" applyAlignment="1">
      <alignment horizontal="center"/>
    </xf>
    <xf numFmtId="3" fontId="5" fillId="6" borderId="1" xfId="0" applyNumberFormat="1" applyFont="1" applyFill="1" applyBorder="1" applyAlignment="1">
      <alignment horizontal="center" wrapText="1"/>
    </xf>
    <xf numFmtId="0" fontId="16" fillId="0" borderId="0" xfId="0" applyFont="1" applyAlignment="1">
      <alignment horizontal="center"/>
    </xf>
    <xf numFmtId="0" fontId="16" fillId="6" borderId="1" xfId="0" applyFont="1" applyFill="1" applyBorder="1" applyAlignment="1">
      <alignment horizontal="center"/>
    </xf>
    <xf numFmtId="0" fontId="5" fillId="5" borderId="1" xfId="0" applyFont="1" applyFill="1" applyBorder="1" applyAlignment="1">
      <alignment horizontal="center"/>
    </xf>
    <xf numFmtId="0" fontId="5" fillId="5" borderId="1" xfId="0" applyFont="1" applyFill="1" applyBorder="1" applyAlignment="1">
      <alignment horizontal="center" wrapText="1"/>
    </xf>
    <xf numFmtId="3" fontId="5" fillId="3" borderId="1" xfId="0" applyNumberFormat="1" applyFont="1" applyFill="1" applyBorder="1" applyAlignment="1">
      <alignment horizontal="center"/>
    </xf>
    <xf numFmtId="0" fontId="14" fillId="6" borderId="1" xfId="0" applyFont="1" applyFill="1" applyBorder="1" applyAlignment="1">
      <alignment horizontal="center"/>
    </xf>
    <xf numFmtId="0" fontId="15" fillId="0" borderId="0" xfId="0" applyFont="1" applyAlignment="1">
      <alignment horizontal="center"/>
    </xf>
    <xf numFmtId="3" fontId="17" fillId="6" borderId="1" xfId="0" applyNumberFormat="1" applyFont="1" applyFill="1" applyBorder="1" applyAlignment="1">
      <alignment horizontal="right"/>
    </xf>
    <xf numFmtId="3" fontId="3" fillId="3" borderId="1" xfId="0" applyNumberFormat="1" applyFont="1" applyFill="1" applyBorder="1" applyAlignment="1">
      <alignment horizontal="right"/>
    </xf>
    <xf numFmtId="3" fontId="17" fillId="6" borderId="1" xfId="0" applyNumberFormat="1" applyFont="1" applyFill="1" applyBorder="1" applyAlignment="1">
      <alignment horizontal="right" wrapText="1"/>
    </xf>
    <xf numFmtId="3" fontId="3" fillId="6" borderId="1" xfId="0" applyNumberFormat="1" applyFont="1" applyFill="1" applyBorder="1" applyAlignment="1"/>
    <xf numFmtId="0" fontId="15" fillId="0" borderId="0" xfId="0" applyFont="1" applyAlignment="1">
      <alignment wrapText="1"/>
    </xf>
    <xf numFmtId="0" fontId="17" fillId="6" borderId="1" xfId="0" applyFont="1" applyFill="1" applyBorder="1" applyAlignment="1">
      <alignment horizontal="right"/>
    </xf>
    <xf numFmtId="0" fontId="18" fillId="6" borderId="1" xfId="0" applyFont="1" applyFill="1" applyBorder="1" applyAlignment="1">
      <alignment wrapText="1"/>
    </xf>
    <xf numFmtId="3" fontId="12" fillId="6" borderId="1" xfId="0" applyNumberFormat="1" applyFont="1" applyFill="1" applyBorder="1" applyAlignment="1">
      <alignment vertical="top" wrapText="1"/>
    </xf>
    <xf numFmtId="0" fontId="5" fillId="6" borderId="1" xfId="0" applyFont="1" applyFill="1" applyBorder="1" applyAlignment="1">
      <alignment horizontal="right"/>
    </xf>
    <xf numFmtId="0" fontId="18" fillId="6" borderId="1" xfId="0" applyFont="1" applyFill="1" applyBorder="1" applyAlignment="1">
      <alignment horizontal="left" vertical="top"/>
    </xf>
    <xf numFmtId="16" fontId="3" fillId="3" borderId="1" xfId="0" applyNumberFormat="1" applyFont="1" applyFill="1" applyBorder="1" applyAlignment="1">
      <alignment horizontal="left" wrapText="1"/>
    </xf>
    <xf numFmtId="0" fontId="8" fillId="3" borderId="1" xfId="0" applyFont="1" applyFill="1" applyBorder="1" applyAlignment="1">
      <alignment horizontal="left" wrapText="1"/>
    </xf>
    <xf numFmtId="0" fontId="10" fillId="6" borderId="1" xfId="0" applyFont="1" applyFill="1" applyBorder="1" applyAlignment="1"/>
    <xf numFmtId="0" fontId="17" fillId="6" borderId="1" xfId="0" applyFont="1" applyFill="1" applyBorder="1" applyAlignment="1">
      <alignment horizontal="left" wrapText="1"/>
    </xf>
    <xf numFmtId="0" fontId="0" fillId="6" borderId="1" xfId="0" applyFill="1" applyBorder="1" applyAlignment="1"/>
    <xf numFmtId="1" fontId="10" fillId="6" borderId="1" xfId="0" applyNumberFormat="1" applyFont="1" applyFill="1" applyBorder="1" applyAlignment="1">
      <alignment wrapText="1"/>
    </xf>
    <xf numFmtId="14" fontId="10" fillId="6" borderId="1" xfId="0" applyNumberFormat="1" applyFont="1" applyFill="1" applyBorder="1" applyAlignment="1"/>
    <xf numFmtId="0" fontId="0" fillId="5" borderId="1" xfId="0" applyFill="1" applyBorder="1" applyAlignment="1"/>
    <xf numFmtId="0" fontId="3" fillId="3" borderId="1" xfId="0" applyFont="1" applyFill="1" applyBorder="1" applyAlignment="1">
      <alignment horizontal="left" wrapText="1"/>
    </xf>
    <xf numFmtId="0" fontId="4" fillId="3" borderId="1" xfId="0" applyFont="1" applyFill="1" applyBorder="1" applyAlignment="1">
      <alignment horizontal="left" wrapText="1"/>
    </xf>
    <xf numFmtId="0" fontId="3" fillId="3" borderId="1" xfId="0" applyFont="1" applyFill="1" applyBorder="1" applyAlignment="1">
      <alignment horizontal="left"/>
    </xf>
    <xf numFmtId="0" fontId="4" fillId="3" borderId="1" xfId="0" applyFont="1" applyFill="1" applyBorder="1" applyAlignment="1">
      <alignment horizontal="left"/>
    </xf>
    <xf numFmtId="3" fontId="19" fillId="6" borderId="1" xfId="0" applyNumberFormat="1" applyFont="1" applyFill="1" applyBorder="1" applyAlignment="1">
      <alignment wrapText="1"/>
    </xf>
    <xf numFmtId="0" fontId="0" fillId="0" borderId="0" xfId="0"/>
    <xf numFmtId="49" fontId="1" fillId="2" borderId="1" xfId="0" applyNumberFormat="1" applyFont="1" applyFill="1" applyBorder="1" applyAlignment="1">
      <alignment horizontal="center" wrapText="1"/>
    </xf>
    <xf numFmtId="49" fontId="3" fillId="5" borderId="1" xfId="0" applyNumberFormat="1" applyFont="1" applyFill="1" applyBorder="1" applyAlignment="1">
      <alignment horizontal="center"/>
    </xf>
    <xf numFmtId="49" fontId="17" fillId="6" borderId="1" xfId="0" applyNumberFormat="1" applyFont="1" applyFill="1" applyBorder="1" applyAlignment="1">
      <alignment horizontal="center"/>
    </xf>
    <xf numFmtId="49" fontId="5" fillId="6" borderId="1" xfId="0" applyNumberFormat="1" applyFont="1" applyFill="1" applyBorder="1" applyAlignment="1">
      <alignment horizontal="center"/>
    </xf>
    <xf numFmtId="49" fontId="3" fillId="3" borderId="1" xfId="0" applyNumberFormat="1" applyFont="1" applyFill="1" applyBorder="1" applyAlignment="1">
      <alignment horizontal="center"/>
    </xf>
    <xf numFmtId="49" fontId="12" fillId="6" borderId="1" xfId="0" applyNumberFormat="1" applyFont="1" applyFill="1" applyBorder="1" applyAlignment="1">
      <alignment horizontal="center"/>
    </xf>
    <xf numFmtId="49" fontId="17" fillId="6" borderId="1" xfId="0" applyNumberFormat="1" applyFont="1" applyFill="1" applyBorder="1" applyAlignment="1">
      <alignment horizontal="center" wrapText="1"/>
    </xf>
    <xf numFmtId="49" fontId="6" fillId="6" borderId="1" xfId="0" applyNumberFormat="1" applyFont="1" applyFill="1" applyBorder="1" applyAlignment="1">
      <alignment horizontal="center"/>
    </xf>
    <xf numFmtId="49" fontId="5" fillId="3" borderId="1" xfId="0" applyNumberFormat="1" applyFont="1" applyFill="1" applyBorder="1" applyAlignment="1">
      <alignment horizontal="center"/>
    </xf>
    <xf numFmtId="49" fontId="7" fillId="6" borderId="1" xfId="0" applyNumberFormat="1" applyFont="1" applyFill="1" applyBorder="1" applyAlignment="1">
      <alignment horizontal="center"/>
    </xf>
    <xf numFmtId="49" fontId="6" fillId="3" borderId="1" xfId="0" applyNumberFormat="1" applyFont="1" applyFill="1" applyBorder="1" applyAlignment="1">
      <alignment horizontal="center"/>
    </xf>
    <xf numFmtId="49" fontId="0" fillId="0" borderId="0" xfId="0" applyNumberFormat="1" applyAlignment="1">
      <alignment horizontal="center"/>
    </xf>
    <xf numFmtId="0" fontId="22" fillId="0" borderId="0" xfId="0" applyFont="1" applyAlignment="1">
      <alignment vertical="center"/>
    </xf>
    <xf numFmtId="0" fontId="21" fillId="0" borderId="0" xfId="0" applyFont="1" applyAlignment="1">
      <alignment vertical="center"/>
    </xf>
    <xf numFmtId="0" fontId="23" fillId="0" borderId="0" xfId="0" applyFont="1"/>
    <xf numFmtId="0" fontId="19" fillId="6" borderId="1" xfId="0" applyFont="1" applyFill="1" applyBorder="1" applyAlignment="1">
      <alignment horizontal="left" wrapText="1"/>
    </xf>
    <xf numFmtId="0" fontId="24" fillId="0" borderId="0" xfId="0" applyFont="1"/>
    <xf numFmtId="0" fontId="25" fillId="3" borderId="1" xfId="0" applyFont="1" applyFill="1" applyBorder="1" applyAlignment="1">
      <alignment horizontal="left"/>
    </xf>
    <xf numFmtId="0" fontId="0" fillId="7" borderId="0" xfId="0" applyFill="1"/>
    <xf numFmtId="3" fontId="12" fillId="7" borderId="1" xfId="0" applyNumberFormat="1" applyFont="1" applyFill="1" applyBorder="1" applyAlignment="1"/>
    <xf numFmtId="3" fontId="5" fillId="7" borderId="1" xfId="0" applyNumberFormat="1" applyFont="1" applyFill="1" applyBorder="1" applyAlignment="1">
      <alignment horizontal="center"/>
    </xf>
    <xf numFmtId="3" fontId="17" fillId="7" borderId="1" xfId="0" applyNumberFormat="1" applyFont="1" applyFill="1" applyBorder="1" applyAlignment="1"/>
    <xf numFmtId="3" fontId="12" fillId="7" borderId="1" xfId="0" applyNumberFormat="1" applyFont="1" applyFill="1" applyBorder="1" applyAlignment="1">
      <alignment vertical="top" wrapText="1"/>
    </xf>
    <xf numFmtId="0" fontId="18" fillId="7" borderId="1" xfId="0" applyFont="1" applyFill="1" applyBorder="1" applyAlignment="1">
      <alignment horizontal="left" vertical="top"/>
    </xf>
    <xf numFmtId="49" fontId="17" fillId="7" borderId="1" xfId="0" applyNumberFormat="1" applyFont="1" applyFill="1" applyBorder="1" applyAlignment="1">
      <alignment horizontal="center"/>
    </xf>
    <xf numFmtId="0" fontId="0" fillId="7" borderId="1" xfId="0" applyFill="1" applyBorder="1" applyAlignment="1">
      <alignment wrapText="1"/>
    </xf>
    <xf numFmtId="0" fontId="0" fillId="7" borderId="1" xfId="0" applyFill="1" applyBorder="1"/>
    <xf numFmtId="0" fontId="0" fillId="0" borderId="6" xfId="0" applyBorder="1"/>
    <xf numFmtId="0" fontId="0" fillId="7" borderId="6" xfId="0" applyFill="1" applyBorder="1"/>
    <xf numFmtId="0" fontId="0" fillId="0" borderId="7" xfId="0" applyBorder="1"/>
    <xf numFmtId="0" fontId="0" fillId="0" borderId="8" xfId="0" applyBorder="1"/>
    <xf numFmtId="0" fontId="0" fillId="7" borderId="8" xfId="0" applyFill="1" applyBorder="1"/>
    <xf numFmtId="0" fontId="0" fillId="0" borderId="0" xfId="0" applyBorder="1"/>
    <xf numFmtId="3" fontId="13" fillId="6" borderId="1" xfId="0" applyNumberFormat="1" applyFont="1" applyFill="1" applyBorder="1" applyAlignment="1"/>
    <xf numFmtId="0" fontId="28" fillId="6" borderId="1" xfId="0" applyFont="1" applyFill="1" applyBorder="1" applyAlignment="1">
      <alignment horizontal="center"/>
    </xf>
    <xf numFmtId="0" fontId="3" fillId="3" borderId="1" xfId="0" applyNumberFormat="1" applyFont="1" applyFill="1" applyBorder="1" applyAlignment="1">
      <alignment horizontal="left" wrapText="1"/>
    </xf>
    <xf numFmtId="49" fontId="10" fillId="6" borderId="1" xfId="0" applyNumberFormat="1" applyFont="1" applyFill="1" applyBorder="1" applyAlignment="1"/>
    <xf numFmtId="49" fontId="12" fillId="6" borderId="1" xfId="0" applyNumberFormat="1" applyFont="1" applyFill="1" applyBorder="1" applyAlignment="1"/>
    <xf numFmtId="49" fontId="4" fillId="3" borderId="1" xfId="0" applyNumberFormat="1" applyFont="1" applyFill="1" applyBorder="1" applyAlignment="1">
      <alignment wrapText="1"/>
    </xf>
    <xf numFmtId="49" fontId="3" fillId="3" borderId="1" xfId="0" applyNumberFormat="1" applyFont="1" applyFill="1" applyBorder="1" applyAlignment="1">
      <alignment horizontal="left" wrapText="1"/>
    </xf>
    <xf numFmtId="3" fontId="4" fillId="3" borderId="1" xfId="0" applyNumberFormat="1" applyFont="1" applyFill="1" applyBorder="1" applyAlignment="1">
      <alignment wrapText="1"/>
    </xf>
    <xf numFmtId="0" fontId="29" fillId="0" borderId="0" xfId="0" applyFont="1" applyAlignment="1">
      <alignment horizontal="left"/>
    </xf>
    <xf numFmtId="3" fontId="10" fillId="6" borderId="1" xfId="0" applyNumberFormat="1" applyFont="1" applyFill="1" applyBorder="1" applyAlignment="1">
      <alignment wrapText="1"/>
    </xf>
    <xf numFmtId="3" fontId="18" fillId="6" borderId="1" xfId="0" applyNumberFormat="1" applyFont="1" applyFill="1" applyBorder="1" applyAlignment="1">
      <alignment horizontal="right"/>
    </xf>
    <xf numFmtId="3" fontId="18" fillId="6" borderId="1" xfId="0" applyNumberFormat="1" applyFont="1" applyFill="1" applyBorder="1" applyAlignment="1">
      <alignment horizontal="right" wrapText="1"/>
    </xf>
    <xf numFmtId="3" fontId="16" fillId="6" borderId="1" xfId="0" applyNumberFormat="1" applyFont="1" applyFill="1" applyBorder="1" applyAlignment="1">
      <alignment horizontal="right"/>
    </xf>
    <xf numFmtId="0" fontId="16" fillId="6" borderId="1" xfId="0" applyFont="1" applyFill="1" applyBorder="1" applyAlignment="1">
      <alignment horizontal="right"/>
    </xf>
    <xf numFmtId="0" fontId="18" fillId="6" borderId="1" xfId="0" applyFont="1" applyFill="1" applyBorder="1" applyAlignment="1">
      <alignment horizontal="right"/>
    </xf>
    <xf numFmtId="3" fontId="18" fillId="6" borderId="1" xfId="0" applyNumberFormat="1" applyFont="1" applyFill="1" applyBorder="1" applyAlignment="1">
      <alignment wrapText="1"/>
    </xf>
    <xf numFmtId="3" fontId="0" fillId="0" borderId="0" xfId="0" applyNumberFormat="1"/>
    <xf numFmtId="3" fontId="16" fillId="6" borderId="1" xfId="0" applyNumberFormat="1" applyFont="1" applyFill="1" applyBorder="1" applyAlignment="1">
      <alignment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0" fillId="0" borderId="1" xfId="0" applyFont="1" applyFill="1" applyBorder="1" applyAlignment="1">
      <alignment horizontal="center"/>
    </xf>
    <xf numFmtId="3" fontId="12" fillId="0" borderId="2" xfId="0" applyNumberFormat="1" applyFont="1" applyFill="1" applyBorder="1" applyAlignment="1">
      <alignment horizontal="center"/>
    </xf>
    <xf numFmtId="3" fontId="12" fillId="0" borderId="3" xfId="0" applyNumberFormat="1" applyFont="1" applyFill="1" applyBorder="1" applyAlignment="1">
      <alignment horizontal="center"/>
    </xf>
    <xf numFmtId="3" fontId="12" fillId="0" borderId="4" xfId="0" applyNumberFormat="1" applyFont="1" applyFill="1" applyBorder="1" applyAlignment="1">
      <alignment horizontal="center"/>
    </xf>
    <xf numFmtId="0" fontId="26" fillId="7" borderId="1" xfId="0" applyFont="1" applyFill="1" applyBorder="1" applyAlignment="1">
      <alignment horizontal="center"/>
    </xf>
  </cellXfs>
  <cellStyles count="2">
    <cellStyle name="Normaallaad" xfId="0" builtinId="0"/>
    <cellStyle name="Normaallaad 3" xfId="1"/>
  </cellStyles>
  <dxfs count="0"/>
  <tableStyles count="0" defaultTableStyle="TableStyleMedium9" defaultPivotStyle="PivotStyleLight16"/>
  <colors>
    <mruColors>
      <color rgb="FF99CCFF"/>
      <color rgb="FFCCEC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U88"/>
  <sheetViews>
    <sheetView tabSelected="1" topLeftCell="H1" zoomScale="102" zoomScaleNormal="102" workbookViewId="0">
      <pane ySplit="1" topLeftCell="A2" activePane="bottomLeft" state="frozen"/>
      <selection pane="bottomLeft" activeCell="K73" sqref="K73"/>
    </sheetView>
  </sheetViews>
  <sheetFormatPr defaultRowHeight="14.4" outlineLevelRow="2" x14ac:dyDescent="0.3"/>
  <cols>
    <col min="1" max="1" width="10.44140625" customWidth="1"/>
    <col min="2" max="2" width="40.44140625" customWidth="1"/>
    <col min="3" max="3" width="37.5546875" style="6" customWidth="1"/>
    <col min="4" max="4" width="8.44140625" style="53" customWidth="1"/>
    <col min="5" max="5" width="18.21875" style="47" customWidth="1"/>
    <col min="6" max="6" width="7.44140625" style="89" customWidth="1"/>
    <col min="7" max="7" width="11" customWidth="1"/>
    <col min="8" max="8" width="10.5546875" customWidth="1"/>
    <col min="9" max="9" width="11.5546875" customWidth="1"/>
    <col min="10" max="10" width="11" customWidth="1"/>
    <col min="11" max="11" width="11.44140625" customWidth="1"/>
    <col min="12" max="12" width="23.44140625" customWidth="1"/>
    <col min="13" max="13" width="35.21875" customWidth="1"/>
  </cols>
  <sheetData>
    <row r="1" spans="1:29" ht="75" customHeight="1" x14ac:dyDescent="0.3">
      <c r="A1" s="7" t="s">
        <v>3</v>
      </c>
      <c r="B1" s="7" t="s">
        <v>6</v>
      </c>
      <c r="C1" s="14" t="s">
        <v>0</v>
      </c>
      <c r="D1" s="14" t="s">
        <v>2</v>
      </c>
      <c r="E1" s="14" t="s">
        <v>4</v>
      </c>
      <c r="F1" s="78" t="s">
        <v>7</v>
      </c>
      <c r="G1" s="1">
        <v>2018</v>
      </c>
      <c r="H1" s="1">
        <v>2019</v>
      </c>
      <c r="I1" s="1">
        <v>2020</v>
      </c>
      <c r="J1" s="1">
        <v>2021</v>
      </c>
      <c r="K1" s="8" t="s">
        <v>1</v>
      </c>
      <c r="L1" s="15" t="s">
        <v>5</v>
      </c>
      <c r="M1" s="44"/>
    </row>
    <row r="2" spans="1:29" x14ac:dyDescent="0.3">
      <c r="A2" s="9" t="s">
        <v>8</v>
      </c>
      <c r="B2" s="20" t="s">
        <v>215</v>
      </c>
      <c r="C2" s="18"/>
      <c r="D2" s="49"/>
      <c r="E2" s="18"/>
      <c r="F2" s="79"/>
      <c r="G2" s="11">
        <f>SUM(G3,)</f>
        <v>9386</v>
      </c>
      <c r="H2" s="11">
        <f t="shared" ref="H2:J2" si="0">SUM(H3,)</f>
        <v>602020</v>
      </c>
      <c r="I2" s="11">
        <f t="shared" si="0"/>
        <v>270000</v>
      </c>
      <c r="J2" s="11">
        <f t="shared" si="0"/>
        <v>22000</v>
      </c>
      <c r="K2" s="21">
        <f>SUM(G2:J2)</f>
        <v>903406</v>
      </c>
      <c r="L2" s="21"/>
    </row>
    <row r="3" spans="1:29" ht="66" customHeight="1" outlineLevel="1" x14ac:dyDescent="0.3">
      <c r="A3" s="64" t="s">
        <v>9</v>
      </c>
      <c r="B3" s="22" t="s">
        <v>183</v>
      </c>
      <c r="C3" s="17"/>
      <c r="D3" s="4"/>
      <c r="E3" s="4"/>
      <c r="F3" s="82"/>
      <c r="G3" s="3">
        <f>SUM(G4:G9)</f>
        <v>9386</v>
      </c>
      <c r="H3" s="3">
        <f>SUM(H4:H9)</f>
        <v>602020</v>
      </c>
      <c r="I3" s="3">
        <f>SUM(I4:I9)</f>
        <v>270000</v>
      </c>
      <c r="J3" s="3">
        <f>SUM(J4:J9)</f>
        <v>22000</v>
      </c>
      <c r="K3" s="30">
        <f>SUM(G3:J3)</f>
        <v>903406</v>
      </c>
      <c r="L3" s="2"/>
    </row>
    <row r="4" spans="1:29" s="77" customFormat="1" ht="20.399999999999999" outlineLevel="2" x14ac:dyDescent="0.3">
      <c r="A4" s="66" t="s">
        <v>11</v>
      </c>
      <c r="B4" s="25" t="s">
        <v>157</v>
      </c>
      <c r="C4" s="36" t="s">
        <v>158</v>
      </c>
      <c r="D4" s="26"/>
      <c r="E4" s="26" t="s">
        <v>53</v>
      </c>
      <c r="F4" s="83"/>
      <c r="G4" s="121">
        <v>0</v>
      </c>
      <c r="H4" s="121">
        <v>0</v>
      </c>
      <c r="I4" s="121">
        <v>0</v>
      </c>
      <c r="J4" s="121">
        <v>12000</v>
      </c>
      <c r="K4" s="42"/>
      <c r="L4" s="68"/>
    </row>
    <row r="5" spans="1:29" ht="29.25" customHeight="1" outlineLevel="2" x14ac:dyDescent="0.3">
      <c r="A5" s="66" t="s">
        <v>87</v>
      </c>
      <c r="B5" s="69" t="s">
        <v>10</v>
      </c>
      <c r="C5" s="67" t="s">
        <v>131</v>
      </c>
      <c r="D5" s="26" t="s">
        <v>123</v>
      </c>
      <c r="E5" s="26" t="s">
        <v>85</v>
      </c>
      <c r="F5" s="80"/>
      <c r="G5" s="121">
        <v>0</v>
      </c>
      <c r="H5" s="125">
        <v>0</v>
      </c>
      <c r="I5" s="125">
        <v>0</v>
      </c>
      <c r="J5" s="125">
        <v>0</v>
      </c>
      <c r="K5" s="23">
        <f>SUM(G5:J5)</f>
        <v>0</v>
      </c>
      <c r="L5" s="68"/>
    </row>
    <row r="6" spans="1:29" ht="45.75" customHeight="1" outlineLevel="2" x14ac:dyDescent="0.3">
      <c r="A6" s="70" t="s">
        <v>88</v>
      </c>
      <c r="B6" s="69" t="s">
        <v>72</v>
      </c>
      <c r="C6" s="67" t="s">
        <v>132</v>
      </c>
      <c r="D6" s="26" t="s">
        <v>123</v>
      </c>
      <c r="E6" s="26" t="s">
        <v>52</v>
      </c>
      <c r="F6" s="80"/>
      <c r="G6" s="121">
        <v>0</v>
      </c>
      <c r="H6" s="125">
        <v>4000</v>
      </c>
      <c r="I6" s="125">
        <v>0</v>
      </c>
      <c r="J6" s="125">
        <v>0</v>
      </c>
      <c r="K6" s="23">
        <f t="shared" ref="K6:K7" si="1">SUM(G6:J6)</f>
        <v>4000</v>
      </c>
      <c r="L6" s="68"/>
    </row>
    <row r="7" spans="1:29" ht="30" customHeight="1" outlineLevel="2" x14ac:dyDescent="0.3">
      <c r="A7" s="70" t="s">
        <v>12</v>
      </c>
      <c r="B7" s="69" t="s">
        <v>148</v>
      </c>
      <c r="C7" s="67" t="s">
        <v>86</v>
      </c>
      <c r="D7" s="26" t="s">
        <v>122</v>
      </c>
      <c r="E7" s="26" t="s">
        <v>135</v>
      </c>
      <c r="F7" s="80"/>
      <c r="G7" s="121">
        <v>4386</v>
      </c>
      <c r="H7" s="125">
        <v>8020</v>
      </c>
      <c r="I7" s="125">
        <v>0</v>
      </c>
      <c r="J7" s="125">
        <v>0</v>
      </c>
      <c r="K7" s="23">
        <f t="shared" si="1"/>
        <v>12406</v>
      </c>
      <c r="L7" s="68"/>
      <c r="M7" s="92"/>
    </row>
    <row r="8" spans="1:29" ht="42.75" customHeight="1" outlineLevel="1" x14ac:dyDescent="0.3">
      <c r="A8" s="24" t="s">
        <v>71</v>
      </c>
      <c r="B8" s="61" t="s">
        <v>246</v>
      </c>
      <c r="C8" s="60" t="s">
        <v>128</v>
      </c>
      <c r="D8" s="27" t="s">
        <v>120</v>
      </c>
      <c r="E8" s="46" t="s">
        <v>105</v>
      </c>
      <c r="F8" s="84">
        <v>2018</v>
      </c>
      <c r="G8" s="126">
        <v>5000</v>
      </c>
      <c r="H8" s="126">
        <v>490000</v>
      </c>
      <c r="I8" s="126">
        <v>120000</v>
      </c>
      <c r="J8" s="126">
        <v>10000</v>
      </c>
      <c r="K8" s="23">
        <f>SUM(G8:J8)</f>
        <v>625000</v>
      </c>
      <c r="L8" s="13"/>
      <c r="M8" s="108"/>
      <c r="N8" s="105"/>
      <c r="O8" s="105"/>
      <c r="P8" s="105"/>
      <c r="Q8" s="105"/>
      <c r="R8" s="105"/>
      <c r="S8" s="105"/>
      <c r="T8" s="105"/>
      <c r="U8" s="105"/>
    </row>
    <row r="9" spans="1:29" ht="38.25" customHeight="1" outlineLevel="2" x14ac:dyDescent="0.3">
      <c r="A9" s="24" t="s">
        <v>89</v>
      </c>
      <c r="B9" s="23" t="s">
        <v>258</v>
      </c>
      <c r="C9" s="37" t="s">
        <v>133</v>
      </c>
      <c r="D9" s="27"/>
      <c r="E9" s="27" t="s">
        <v>256</v>
      </c>
      <c r="F9" s="83"/>
      <c r="G9" s="43">
        <v>0</v>
      </c>
      <c r="H9" s="43">
        <v>100000</v>
      </c>
      <c r="I9" s="43">
        <v>150000</v>
      </c>
      <c r="J9" s="43">
        <v>0</v>
      </c>
      <c r="K9" s="23">
        <f>SUM(G9:J9)</f>
        <v>250000</v>
      </c>
      <c r="L9" s="13"/>
      <c r="M9" s="108"/>
      <c r="N9" s="105"/>
      <c r="O9" s="105"/>
      <c r="P9" s="105"/>
      <c r="Q9" s="105"/>
      <c r="R9" s="105"/>
      <c r="S9" s="105"/>
      <c r="T9" s="105"/>
      <c r="U9" s="105"/>
    </row>
    <row r="10" spans="1:29" s="77" customFormat="1" outlineLevel="2" x14ac:dyDescent="0.3">
      <c r="A10" s="136"/>
      <c r="B10" s="136"/>
      <c r="C10" s="136"/>
      <c r="D10" s="136"/>
      <c r="E10" s="136"/>
      <c r="F10" s="136"/>
      <c r="G10" s="136"/>
      <c r="H10" s="136"/>
      <c r="I10" s="136"/>
      <c r="J10" s="136"/>
      <c r="K10" s="136"/>
      <c r="L10" s="136"/>
      <c r="M10" s="108"/>
      <c r="N10" s="105"/>
      <c r="O10" s="105"/>
      <c r="P10" s="105"/>
      <c r="Q10" s="105"/>
      <c r="R10" s="105"/>
      <c r="S10" s="105"/>
      <c r="T10" s="105"/>
      <c r="U10" s="105"/>
      <c r="V10"/>
      <c r="W10"/>
      <c r="X10"/>
      <c r="Y10"/>
      <c r="Z10"/>
      <c r="AA10"/>
      <c r="AB10"/>
      <c r="AC10"/>
    </row>
    <row r="11" spans="1:29" s="77" customFormat="1" outlineLevel="2" x14ac:dyDescent="0.3">
      <c r="A11" s="9" t="s">
        <v>159</v>
      </c>
      <c r="B11" s="20" t="s">
        <v>216</v>
      </c>
      <c r="C11" s="9"/>
      <c r="D11" s="9"/>
      <c r="E11" s="9"/>
      <c r="F11" s="9"/>
      <c r="G11" s="11">
        <f>SUM(G12,G19,G25)</f>
        <v>1895</v>
      </c>
      <c r="H11" s="11">
        <f t="shared" ref="H11:J11" si="2">SUM(H12,H19,H25)</f>
        <v>69500</v>
      </c>
      <c r="I11" s="11">
        <f t="shared" si="2"/>
        <v>109500</v>
      </c>
      <c r="J11" s="11">
        <f t="shared" si="2"/>
        <v>84500</v>
      </c>
      <c r="K11" s="11">
        <f>SUM(G11:J11)</f>
        <v>265395</v>
      </c>
      <c r="L11" s="9"/>
      <c r="M11" s="110"/>
      <c r="N11" s="110"/>
      <c r="O11" s="110"/>
      <c r="P11" s="110"/>
      <c r="Q11" s="110"/>
      <c r="R11" s="110"/>
      <c r="S11" s="110"/>
      <c r="T11" s="110"/>
      <c r="U11" s="110"/>
    </row>
    <row r="12" spans="1:29" s="77" customFormat="1" ht="33" customHeight="1" outlineLevel="2" x14ac:dyDescent="0.3">
      <c r="A12" s="113" t="s">
        <v>13</v>
      </c>
      <c r="B12" s="22" t="s">
        <v>182</v>
      </c>
      <c r="C12" s="65"/>
      <c r="D12" s="4"/>
      <c r="E12" s="4"/>
      <c r="F12" s="82"/>
      <c r="G12" s="3">
        <f>SUM(G13:G18)</f>
        <v>1000</v>
      </c>
      <c r="H12" s="3">
        <f>SUM(H13:H18)</f>
        <v>27000</v>
      </c>
      <c r="I12" s="3">
        <f>SUM(I13:I18)</f>
        <v>43000</v>
      </c>
      <c r="J12" s="3">
        <f>SUM(J13:J18)</f>
        <v>27000</v>
      </c>
      <c r="K12" s="30">
        <f>SUM(G12:J12)</f>
        <v>98000</v>
      </c>
      <c r="L12" s="2"/>
      <c r="M12"/>
      <c r="N12"/>
      <c r="O12"/>
      <c r="P12"/>
      <c r="Q12"/>
      <c r="R12"/>
      <c r="S12"/>
      <c r="T12"/>
      <c r="U12"/>
      <c r="V12"/>
      <c r="W12"/>
      <c r="X12"/>
      <c r="Y12"/>
      <c r="Z12"/>
      <c r="AA12"/>
      <c r="AB12"/>
    </row>
    <row r="13" spans="1:29" s="77" customFormat="1" ht="24" customHeight="1" outlineLevel="2" x14ac:dyDescent="0.3">
      <c r="A13" s="66" t="s">
        <v>17</v>
      </c>
      <c r="B13" s="69" t="s">
        <v>78</v>
      </c>
      <c r="C13" s="67" t="s">
        <v>145</v>
      </c>
      <c r="D13" s="26"/>
      <c r="E13" s="26" t="s">
        <v>52</v>
      </c>
      <c r="F13" s="81"/>
      <c r="G13" s="54">
        <v>0</v>
      </c>
      <c r="H13" s="59">
        <v>0</v>
      </c>
      <c r="I13" s="62">
        <v>15000</v>
      </c>
      <c r="J13" s="62"/>
      <c r="K13" s="23">
        <f t="shared" ref="K13:K18" si="3">SUM(G13:J13)</f>
        <v>15000</v>
      </c>
      <c r="L13" s="68"/>
      <c r="M13"/>
      <c r="N13"/>
      <c r="O13"/>
      <c r="P13"/>
      <c r="Q13"/>
      <c r="R13"/>
      <c r="S13"/>
      <c r="T13"/>
      <c r="U13"/>
      <c r="V13"/>
      <c r="W13"/>
      <c r="X13"/>
      <c r="Y13"/>
      <c r="Z13"/>
      <c r="AA13"/>
      <c r="AB13"/>
    </row>
    <row r="14" spans="1:29" ht="33" customHeight="1" outlineLevel="2" x14ac:dyDescent="0.3">
      <c r="A14" s="114" t="s">
        <v>18</v>
      </c>
      <c r="B14" s="69" t="s">
        <v>244</v>
      </c>
      <c r="C14" s="67" t="s">
        <v>129</v>
      </c>
      <c r="D14" s="26"/>
      <c r="E14" s="26" t="s">
        <v>255</v>
      </c>
      <c r="F14" s="81"/>
      <c r="G14" s="54">
        <v>0</v>
      </c>
      <c r="H14" s="54">
        <v>0</v>
      </c>
      <c r="I14" s="54">
        <v>0</v>
      </c>
      <c r="J14" s="54">
        <v>0</v>
      </c>
      <c r="K14" s="23">
        <f t="shared" si="3"/>
        <v>0</v>
      </c>
      <c r="L14" s="68"/>
      <c r="M14" s="77"/>
      <c r="N14" s="77"/>
      <c r="O14" s="77"/>
      <c r="P14" s="77"/>
      <c r="Q14" s="77"/>
      <c r="R14" s="77"/>
      <c r="S14" s="77"/>
      <c r="T14" s="77"/>
      <c r="U14" s="77"/>
      <c r="V14" s="77"/>
      <c r="W14" s="77"/>
      <c r="X14" s="77"/>
      <c r="Y14" s="77"/>
      <c r="Z14" s="77"/>
      <c r="AA14" s="77"/>
      <c r="AB14" s="77"/>
      <c r="AC14" s="77"/>
    </row>
    <row r="15" spans="1:29" ht="33" customHeight="1" outlineLevel="2" x14ac:dyDescent="0.3">
      <c r="A15" s="115" t="s">
        <v>54</v>
      </c>
      <c r="B15" s="23" t="s">
        <v>125</v>
      </c>
      <c r="C15" s="67" t="s">
        <v>127</v>
      </c>
      <c r="D15" s="27"/>
      <c r="E15" s="27" t="s">
        <v>255</v>
      </c>
      <c r="F15" s="85"/>
      <c r="G15" s="43">
        <v>0</v>
      </c>
      <c r="H15" s="43">
        <v>0</v>
      </c>
      <c r="I15" s="43">
        <v>0</v>
      </c>
      <c r="J15" s="43">
        <v>0</v>
      </c>
      <c r="K15" s="23">
        <f t="shared" si="3"/>
        <v>0</v>
      </c>
      <c r="L15" s="13"/>
      <c r="M15" s="108"/>
      <c r="N15" s="107"/>
      <c r="O15" s="77"/>
      <c r="P15" s="77"/>
      <c r="Q15" s="77"/>
      <c r="R15" s="77"/>
      <c r="S15" s="77"/>
      <c r="T15" s="77"/>
      <c r="U15" s="77"/>
      <c r="V15" s="77"/>
      <c r="W15" s="77"/>
      <c r="X15" s="77"/>
      <c r="Y15" s="77"/>
      <c r="Z15" s="77"/>
      <c r="AA15" s="77"/>
      <c r="AB15" s="77"/>
    </row>
    <row r="16" spans="1:29" s="77" customFormat="1" ht="21.6" outlineLevel="2" x14ac:dyDescent="0.3">
      <c r="A16" s="115" t="s">
        <v>73</v>
      </c>
      <c r="B16" s="23" t="s">
        <v>160</v>
      </c>
      <c r="C16" s="37" t="s">
        <v>44</v>
      </c>
      <c r="D16" s="27"/>
      <c r="E16" s="27" t="s">
        <v>47</v>
      </c>
      <c r="F16" s="84">
        <v>2019</v>
      </c>
      <c r="G16" s="56">
        <v>0</v>
      </c>
      <c r="H16" s="122">
        <v>2000</v>
      </c>
      <c r="I16" s="122">
        <v>2000</v>
      </c>
      <c r="J16" s="122">
        <v>2000</v>
      </c>
      <c r="K16" s="23">
        <f>SUM(G16:J16)</f>
        <v>6000</v>
      </c>
      <c r="L16" s="43"/>
      <c r="M16"/>
      <c r="N16" s="107"/>
    </row>
    <row r="17" spans="1:385" s="77" customFormat="1" ht="28.5" customHeight="1" outlineLevel="2" x14ac:dyDescent="0.3">
      <c r="A17" s="115" t="s">
        <v>74</v>
      </c>
      <c r="B17" s="23" t="s">
        <v>259</v>
      </c>
      <c r="C17" s="37" t="s">
        <v>44</v>
      </c>
      <c r="D17" s="27"/>
      <c r="E17" s="27" t="s">
        <v>137</v>
      </c>
      <c r="F17" s="80">
        <v>2018</v>
      </c>
      <c r="G17" s="54">
        <v>0</v>
      </c>
      <c r="H17" s="121">
        <v>25000</v>
      </c>
      <c r="I17" s="121">
        <v>25000</v>
      </c>
      <c r="J17" s="121">
        <v>25000</v>
      </c>
      <c r="K17" s="23">
        <f t="shared" si="3"/>
        <v>75000</v>
      </c>
      <c r="L17" s="43"/>
      <c r="M17"/>
      <c r="N17" s="107"/>
    </row>
    <row r="18" spans="1:385" s="96" customFormat="1" ht="23.55" customHeight="1" outlineLevel="2" x14ac:dyDescent="0.3">
      <c r="A18" s="24" t="s">
        <v>76</v>
      </c>
      <c r="B18" s="23" t="s">
        <v>257</v>
      </c>
      <c r="C18" s="67" t="s">
        <v>80</v>
      </c>
      <c r="D18" s="27"/>
      <c r="E18" s="27" t="s">
        <v>51</v>
      </c>
      <c r="F18" s="85"/>
      <c r="G18" s="54">
        <v>1000</v>
      </c>
      <c r="H18" s="54">
        <v>0</v>
      </c>
      <c r="I18" s="54">
        <v>1000</v>
      </c>
      <c r="J18" s="54">
        <v>0</v>
      </c>
      <c r="K18" s="23">
        <f t="shared" si="3"/>
        <v>2000</v>
      </c>
      <c r="L18" s="13"/>
      <c r="M18" s="109"/>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c r="ND18" s="106"/>
      <c r="NE18" s="106"/>
      <c r="NF18" s="106"/>
      <c r="NG18" s="106"/>
      <c r="NH18" s="106"/>
      <c r="NI18" s="106"/>
      <c r="NJ18" s="106"/>
      <c r="NK18" s="106"/>
      <c r="NL18" s="106"/>
      <c r="NM18" s="106"/>
      <c r="NN18" s="106"/>
      <c r="NO18" s="106"/>
      <c r="NP18" s="106"/>
      <c r="NQ18" s="106"/>
      <c r="NR18" s="106"/>
      <c r="NS18" s="106"/>
      <c r="NT18" s="106"/>
      <c r="NU18" s="106"/>
    </row>
    <row r="19" spans="1:385" s="96" customFormat="1" ht="45.6" customHeight="1" outlineLevel="2" x14ac:dyDescent="0.3">
      <c r="A19" s="116" t="s">
        <v>184</v>
      </c>
      <c r="B19" s="22" t="s">
        <v>181</v>
      </c>
      <c r="C19" s="22"/>
      <c r="D19" s="22"/>
      <c r="E19" s="22"/>
      <c r="F19" s="22"/>
      <c r="G19" s="118">
        <f>SUM(G20:G24)</f>
        <v>895</v>
      </c>
      <c r="H19" s="22">
        <f>SUM(H20:H24)</f>
        <v>16500</v>
      </c>
      <c r="I19" s="22">
        <f>SUM(I20:I24)</f>
        <v>1500</v>
      </c>
      <c r="J19" s="22">
        <f>SUM(J20:J24)</f>
        <v>1500</v>
      </c>
      <c r="K19" s="118">
        <f>SUM(G19:J19)</f>
        <v>20395</v>
      </c>
      <c r="L19" s="22"/>
      <c r="M19" s="109"/>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c r="ND19" s="106"/>
      <c r="NE19" s="106"/>
      <c r="NF19" s="106"/>
      <c r="NG19" s="106"/>
      <c r="NH19" s="106"/>
      <c r="NI19" s="106"/>
      <c r="NJ19" s="106"/>
      <c r="NK19" s="106"/>
      <c r="NL19" s="106"/>
      <c r="NM19" s="106"/>
      <c r="NN19" s="106"/>
      <c r="NO19" s="106"/>
      <c r="NP19" s="106"/>
      <c r="NQ19" s="106"/>
      <c r="NR19" s="106"/>
      <c r="NS19" s="106"/>
      <c r="NT19" s="106"/>
      <c r="NU19" s="106"/>
    </row>
    <row r="20" spans="1:385" s="96" customFormat="1" ht="21.6" outlineLevel="2" x14ac:dyDescent="0.3">
      <c r="A20" s="114" t="s">
        <v>19</v>
      </c>
      <c r="B20" s="69" t="s">
        <v>164</v>
      </c>
      <c r="C20" s="67" t="s">
        <v>130</v>
      </c>
      <c r="D20" s="26" t="s">
        <v>123</v>
      </c>
      <c r="E20" s="26" t="s">
        <v>52</v>
      </c>
      <c r="F20" s="81"/>
      <c r="G20" s="123">
        <v>895</v>
      </c>
      <c r="H20" s="124">
        <v>500</v>
      </c>
      <c r="I20" s="62">
        <v>500</v>
      </c>
      <c r="J20" s="62">
        <v>500</v>
      </c>
      <c r="K20" s="23">
        <f>SUM(G20:J20)</f>
        <v>2395</v>
      </c>
      <c r="L20" s="68"/>
      <c r="M20" s="109"/>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c r="CH20" s="106"/>
      <c r="CI20" s="106"/>
      <c r="CJ20" s="106"/>
      <c r="CK20" s="106"/>
      <c r="CL20" s="106"/>
      <c r="CM20" s="106"/>
      <c r="CN20" s="106"/>
      <c r="CO20" s="106"/>
      <c r="CP20" s="106"/>
      <c r="CQ20" s="106"/>
      <c r="CR20" s="106"/>
      <c r="CS20" s="106"/>
      <c r="CT20" s="106"/>
      <c r="CU20" s="106"/>
      <c r="CV20" s="106"/>
      <c r="CW20" s="106"/>
      <c r="CX20" s="106"/>
      <c r="CY20" s="106"/>
      <c r="CZ20" s="106"/>
      <c r="DA20" s="106"/>
      <c r="DB20" s="106"/>
      <c r="DC20" s="106"/>
      <c r="DD20" s="106"/>
      <c r="DE20" s="106"/>
      <c r="DF20" s="106"/>
      <c r="DG20" s="106"/>
      <c r="DH20" s="106"/>
      <c r="DI20" s="106"/>
      <c r="DJ20" s="106"/>
      <c r="DK20" s="106"/>
      <c r="DL20" s="106"/>
      <c r="DM20" s="106"/>
      <c r="DN20" s="106"/>
      <c r="DO20" s="106"/>
      <c r="DP20" s="106"/>
      <c r="DQ20" s="106"/>
      <c r="DR20" s="106"/>
      <c r="DS20" s="106"/>
      <c r="DT20" s="106"/>
      <c r="DU20" s="106"/>
      <c r="DV20" s="106"/>
      <c r="DW20" s="106"/>
      <c r="DX20" s="106"/>
      <c r="DY20" s="106"/>
      <c r="DZ20" s="106"/>
      <c r="EA20" s="106"/>
      <c r="EB20" s="106"/>
      <c r="EC20" s="106"/>
      <c r="ED20" s="106"/>
      <c r="EE20" s="106"/>
      <c r="EF20" s="106"/>
      <c r="EG20" s="106"/>
      <c r="EH20" s="106"/>
      <c r="EI20" s="106"/>
      <c r="EJ20" s="106"/>
      <c r="EK20" s="106"/>
      <c r="EL20" s="106"/>
      <c r="EM20" s="106"/>
      <c r="EN20" s="106"/>
      <c r="EO20" s="106"/>
      <c r="EP20" s="106"/>
      <c r="EQ20" s="106"/>
      <c r="ER20" s="106"/>
      <c r="ES20" s="106"/>
      <c r="ET20" s="106"/>
      <c r="EU20" s="106"/>
      <c r="EV20" s="106"/>
      <c r="EW20" s="106"/>
      <c r="EX20" s="106"/>
      <c r="EY20" s="106"/>
      <c r="EZ20" s="106"/>
      <c r="FA20" s="106"/>
      <c r="FB20" s="106"/>
      <c r="FC20" s="106"/>
      <c r="FD20" s="106"/>
      <c r="FE20" s="106"/>
      <c r="FF20" s="106"/>
      <c r="FG20" s="106"/>
      <c r="FH20" s="106"/>
      <c r="FI20" s="106"/>
      <c r="FJ20" s="106"/>
      <c r="FK20" s="106"/>
      <c r="FL20" s="106"/>
      <c r="FM20" s="106"/>
      <c r="FN20" s="106"/>
      <c r="FO20" s="106"/>
      <c r="FP20" s="106"/>
      <c r="FQ20" s="106"/>
      <c r="FR20" s="106"/>
      <c r="FS20" s="106"/>
      <c r="FT20" s="106"/>
      <c r="FU20" s="106"/>
      <c r="FV20" s="106"/>
      <c r="FW20" s="106"/>
      <c r="FX20" s="106"/>
      <c r="FY20" s="106"/>
      <c r="FZ20" s="106"/>
      <c r="GA20" s="106"/>
      <c r="GB20" s="106"/>
      <c r="GC20" s="106"/>
      <c r="GD20" s="106"/>
      <c r="GE20" s="106"/>
      <c r="GF20" s="106"/>
      <c r="GG20" s="106"/>
      <c r="GH20" s="106"/>
      <c r="GI20" s="106"/>
      <c r="GJ20" s="106"/>
      <c r="GK20" s="106"/>
      <c r="GL20" s="106"/>
      <c r="GM20" s="106"/>
      <c r="GN20" s="106"/>
      <c r="GO20" s="106"/>
      <c r="GP20" s="106"/>
      <c r="GQ20" s="106"/>
      <c r="GR20" s="106"/>
      <c r="GS20" s="106"/>
      <c r="GT20" s="106"/>
      <c r="GU20" s="106"/>
      <c r="GV20" s="106"/>
      <c r="GW20" s="106"/>
      <c r="GX20" s="106"/>
      <c r="GY20" s="106"/>
      <c r="GZ20" s="106"/>
      <c r="HA20" s="106"/>
      <c r="HB20" s="106"/>
      <c r="HC20" s="106"/>
      <c r="HD20" s="106"/>
      <c r="HE20" s="106"/>
      <c r="HF20" s="106"/>
      <c r="HG20" s="106"/>
      <c r="HH20" s="106"/>
      <c r="HI20" s="106"/>
      <c r="HJ20" s="106"/>
      <c r="HK20" s="106"/>
      <c r="HL20" s="106"/>
      <c r="HM20" s="106"/>
      <c r="HN20" s="106"/>
      <c r="HO20" s="106"/>
      <c r="HP20" s="106"/>
      <c r="HQ20" s="106"/>
      <c r="HR20" s="106"/>
      <c r="HS20" s="106"/>
      <c r="HT20" s="106"/>
      <c r="HU20" s="106"/>
      <c r="HV20" s="106"/>
      <c r="HW20" s="106"/>
      <c r="HX20" s="106"/>
      <c r="HY20" s="106"/>
      <c r="HZ20" s="106"/>
      <c r="IA20" s="106"/>
      <c r="IB20" s="106"/>
      <c r="IC20" s="106"/>
      <c r="ID20" s="106"/>
      <c r="IE20" s="106"/>
      <c r="IF20" s="106"/>
      <c r="IG20" s="106"/>
      <c r="IH20" s="106"/>
      <c r="II20" s="106"/>
      <c r="IJ20" s="106"/>
      <c r="IK20" s="106"/>
      <c r="IL20" s="106"/>
      <c r="IM20" s="106"/>
      <c r="IN20" s="106"/>
      <c r="IO20" s="106"/>
      <c r="IP20" s="106"/>
      <c r="IQ20" s="106"/>
      <c r="IR20" s="106"/>
      <c r="IS20" s="106"/>
      <c r="IT20" s="106"/>
      <c r="IU20" s="106"/>
      <c r="IV20" s="106"/>
      <c r="IW20" s="106"/>
      <c r="IX20" s="106"/>
      <c r="IY20" s="106"/>
      <c r="IZ20" s="106"/>
      <c r="JA20" s="106"/>
      <c r="JB20" s="106"/>
      <c r="JC20" s="106"/>
      <c r="JD20" s="106"/>
      <c r="JE20" s="106"/>
      <c r="JF20" s="106"/>
      <c r="JG20" s="106"/>
      <c r="JH20" s="106"/>
      <c r="JI20" s="106"/>
      <c r="JJ20" s="106"/>
      <c r="JK20" s="106"/>
      <c r="JL20" s="106"/>
      <c r="JM20" s="106"/>
      <c r="JN20" s="106"/>
      <c r="JO20" s="106"/>
      <c r="JP20" s="106"/>
      <c r="JQ20" s="106"/>
      <c r="JR20" s="106"/>
      <c r="JS20" s="106"/>
      <c r="JT20" s="106"/>
      <c r="JU20" s="106"/>
      <c r="JV20" s="106"/>
      <c r="JW20" s="106"/>
      <c r="JX20" s="106"/>
      <c r="JY20" s="106"/>
      <c r="JZ20" s="106"/>
      <c r="KA20" s="106"/>
      <c r="KB20" s="106"/>
      <c r="KC20" s="106"/>
      <c r="KD20" s="106"/>
      <c r="KE20" s="106"/>
      <c r="KF20" s="106"/>
      <c r="KG20" s="106"/>
      <c r="KH20" s="106"/>
      <c r="KI20" s="106"/>
      <c r="KJ20" s="106"/>
      <c r="KK20" s="106"/>
      <c r="KL20" s="106"/>
      <c r="KM20" s="106"/>
      <c r="KN20" s="106"/>
      <c r="KO20" s="106"/>
      <c r="KP20" s="106"/>
      <c r="KQ20" s="106"/>
      <c r="KR20" s="106"/>
      <c r="KS20" s="106"/>
      <c r="KT20" s="106"/>
      <c r="KU20" s="106"/>
      <c r="KV20" s="106"/>
      <c r="KW20" s="106"/>
      <c r="KX20" s="106"/>
      <c r="KY20" s="106"/>
      <c r="KZ20" s="106"/>
      <c r="LA20" s="106"/>
      <c r="LB20" s="106"/>
      <c r="LC20" s="106"/>
      <c r="LD20" s="106"/>
      <c r="LE20" s="106"/>
      <c r="LF20" s="106"/>
      <c r="LG20" s="106"/>
      <c r="LH20" s="106"/>
      <c r="LI20" s="106"/>
      <c r="LJ20" s="106"/>
      <c r="LK20" s="106"/>
      <c r="LL20" s="106"/>
      <c r="LM20" s="106"/>
      <c r="LN20" s="106"/>
      <c r="LO20" s="106"/>
      <c r="LP20" s="106"/>
      <c r="LQ20" s="106"/>
      <c r="LR20" s="106"/>
      <c r="LS20" s="106"/>
      <c r="LT20" s="106"/>
      <c r="LU20" s="106"/>
      <c r="LV20" s="106"/>
      <c r="LW20" s="106"/>
      <c r="LX20" s="106"/>
      <c r="LY20" s="106"/>
      <c r="LZ20" s="106"/>
      <c r="MA20" s="106"/>
      <c r="MB20" s="106"/>
      <c r="MC20" s="106"/>
      <c r="MD20" s="106"/>
      <c r="ME20" s="106"/>
      <c r="MF20" s="106"/>
      <c r="MG20" s="106"/>
      <c r="MH20" s="106"/>
      <c r="MI20" s="106"/>
      <c r="MJ20" s="106"/>
      <c r="MK20" s="106"/>
      <c r="ML20" s="106"/>
      <c r="MM20" s="106"/>
      <c r="MN20" s="106"/>
      <c r="MO20" s="106"/>
      <c r="MP20" s="106"/>
      <c r="MQ20" s="106"/>
      <c r="MR20" s="106"/>
      <c r="MS20" s="106"/>
      <c r="MT20" s="106"/>
      <c r="MU20" s="106"/>
      <c r="MV20" s="106"/>
      <c r="MW20" s="106"/>
      <c r="MX20" s="106"/>
      <c r="MY20" s="106"/>
      <c r="MZ20" s="106"/>
      <c r="NA20" s="106"/>
      <c r="NB20" s="106"/>
      <c r="NC20" s="106"/>
      <c r="ND20" s="106"/>
      <c r="NE20" s="106"/>
      <c r="NF20" s="106"/>
      <c r="NG20" s="106"/>
      <c r="NH20" s="106"/>
      <c r="NI20" s="106"/>
      <c r="NJ20" s="106"/>
      <c r="NK20" s="106"/>
      <c r="NL20" s="106"/>
      <c r="NM20" s="106"/>
      <c r="NN20" s="106"/>
      <c r="NO20" s="106"/>
      <c r="NP20" s="106"/>
      <c r="NQ20" s="106"/>
      <c r="NR20" s="106"/>
      <c r="NS20" s="106"/>
      <c r="NT20" s="106"/>
      <c r="NU20" s="106"/>
    </row>
    <row r="21" spans="1:385" s="96" customFormat="1" ht="34.200000000000003" customHeight="1" outlineLevel="2" x14ac:dyDescent="0.3">
      <c r="A21" s="24" t="s">
        <v>20</v>
      </c>
      <c r="B21" s="23" t="s">
        <v>169</v>
      </c>
      <c r="C21" s="67" t="s">
        <v>170</v>
      </c>
      <c r="D21" s="27" t="s">
        <v>123</v>
      </c>
      <c r="E21" s="27" t="s">
        <v>52</v>
      </c>
      <c r="F21" s="85"/>
      <c r="G21" s="121">
        <v>0</v>
      </c>
      <c r="H21" s="121">
        <v>1000</v>
      </c>
      <c r="I21" s="54">
        <v>1000</v>
      </c>
      <c r="J21" s="54">
        <v>1000</v>
      </c>
      <c r="K21" s="23">
        <f>SUM(G21:J21)</f>
        <v>3000</v>
      </c>
      <c r="L21" s="13"/>
      <c r="M21" s="109"/>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c r="AX21" s="106"/>
      <c r="AY21" s="106"/>
      <c r="AZ21" s="106"/>
      <c r="BA21" s="106"/>
      <c r="BB21" s="106"/>
      <c r="BC21" s="106"/>
      <c r="BD21" s="106"/>
      <c r="BE21" s="106"/>
      <c r="BF21" s="106"/>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c r="CH21" s="106"/>
      <c r="CI21" s="106"/>
      <c r="CJ21" s="106"/>
      <c r="CK21" s="106"/>
      <c r="CL21" s="106"/>
      <c r="CM21" s="106"/>
      <c r="CN21" s="106"/>
      <c r="CO21" s="106"/>
      <c r="CP21" s="106"/>
      <c r="CQ21" s="106"/>
      <c r="CR21" s="106"/>
      <c r="CS21" s="106"/>
      <c r="CT21" s="106"/>
      <c r="CU21" s="106"/>
      <c r="CV21" s="106"/>
      <c r="CW21" s="106"/>
      <c r="CX21" s="106"/>
      <c r="CY21" s="106"/>
      <c r="CZ21" s="106"/>
      <c r="DA21" s="106"/>
      <c r="DB21" s="106"/>
      <c r="DC21" s="106"/>
      <c r="DD21" s="106"/>
      <c r="DE21" s="106"/>
      <c r="DF21" s="106"/>
      <c r="DG21" s="106"/>
      <c r="DH21" s="106"/>
      <c r="DI21" s="106"/>
      <c r="DJ21" s="106"/>
      <c r="DK21" s="106"/>
      <c r="DL21" s="106"/>
      <c r="DM21" s="106"/>
      <c r="DN21" s="106"/>
      <c r="DO21" s="106"/>
      <c r="DP21" s="106"/>
      <c r="DQ21" s="106"/>
      <c r="DR21" s="106"/>
      <c r="DS21" s="106"/>
      <c r="DT21" s="106"/>
      <c r="DU21" s="106"/>
      <c r="DV21" s="106"/>
      <c r="DW21" s="106"/>
      <c r="DX21" s="106"/>
      <c r="DY21" s="106"/>
      <c r="DZ21" s="106"/>
      <c r="EA21" s="106"/>
      <c r="EB21" s="106"/>
      <c r="EC21" s="106"/>
      <c r="ED21" s="106"/>
      <c r="EE21" s="106"/>
      <c r="EF21" s="106"/>
      <c r="EG21" s="106"/>
      <c r="EH21" s="106"/>
      <c r="EI21" s="106"/>
      <c r="EJ21" s="106"/>
      <c r="EK21" s="106"/>
      <c r="EL21" s="106"/>
      <c r="EM21" s="106"/>
      <c r="EN21" s="106"/>
      <c r="EO21" s="106"/>
      <c r="EP21" s="106"/>
      <c r="EQ21" s="106"/>
      <c r="ER21" s="106"/>
      <c r="ES21" s="106"/>
      <c r="ET21" s="106"/>
      <c r="EU21" s="106"/>
      <c r="EV21" s="106"/>
      <c r="EW21" s="106"/>
      <c r="EX21" s="106"/>
      <c r="EY21" s="106"/>
      <c r="EZ21" s="106"/>
      <c r="FA21" s="106"/>
      <c r="FB21" s="106"/>
      <c r="FC21" s="106"/>
      <c r="FD21" s="106"/>
      <c r="FE21" s="106"/>
      <c r="FF21" s="106"/>
      <c r="FG21" s="106"/>
      <c r="FH21" s="106"/>
      <c r="FI21" s="106"/>
      <c r="FJ21" s="106"/>
      <c r="FK21" s="106"/>
      <c r="FL21" s="106"/>
      <c r="FM21" s="106"/>
      <c r="FN21" s="106"/>
      <c r="FO21" s="106"/>
      <c r="FP21" s="106"/>
      <c r="FQ21" s="106"/>
      <c r="FR21" s="106"/>
      <c r="FS21" s="106"/>
      <c r="FT21" s="106"/>
      <c r="FU21" s="106"/>
      <c r="FV21" s="106"/>
      <c r="FW21" s="106"/>
      <c r="FX21" s="106"/>
      <c r="FY21" s="106"/>
      <c r="FZ21" s="106"/>
      <c r="GA21" s="106"/>
      <c r="GB21" s="106"/>
      <c r="GC21" s="106"/>
      <c r="GD21" s="106"/>
      <c r="GE21" s="106"/>
      <c r="GF21" s="106"/>
      <c r="GG21" s="106"/>
      <c r="GH21" s="106"/>
      <c r="GI21" s="106"/>
      <c r="GJ21" s="106"/>
      <c r="GK21" s="106"/>
      <c r="GL21" s="106"/>
      <c r="GM21" s="106"/>
      <c r="GN21" s="106"/>
      <c r="GO21" s="106"/>
      <c r="GP21" s="106"/>
      <c r="GQ21" s="106"/>
      <c r="GR21" s="106"/>
      <c r="GS21" s="106"/>
      <c r="GT21" s="106"/>
      <c r="GU21" s="106"/>
      <c r="GV21" s="106"/>
      <c r="GW21" s="106"/>
      <c r="GX21" s="106"/>
      <c r="GY21" s="106"/>
      <c r="GZ21" s="106"/>
      <c r="HA21" s="106"/>
      <c r="HB21" s="106"/>
      <c r="HC21" s="106"/>
      <c r="HD21" s="106"/>
      <c r="HE21" s="106"/>
      <c r="HF21" s="106"/>
      <c r="HG21" s="106"/>
      <c r="HH21" s="106"/>
      <c r="HI21" s="106"/>
      <c r="HJ21" s="106"/>
      <c r="HK21" s="106"/>
      <c r="HL21" s="106"/>
      <c r="HM21" s="106"/>
      <c r="HN21" s="106"/>
      <c r="HO21" s="106"/>
      <c r="HP21" s="106"/>
      <c r="HQ21" s="106"/>
      <c r="HR21" s="106"/>
      <c r="HS21" s="106"/>
      <c r="HT21" s="106"/>
      <c r="HU21" s="106"/>
      <c r="HV21" s="106"/>
      <c r="HW21" s="106"/>
      <c r="HX21" s="106"/>
      <c r="HY21" s="106"/>
      <c r="HZ21" s="106"/>
      <c r="IA21" s="106"/>
      <c r="IB21" s="106"/>
      <c r="IC21" s="106"/>
      <c r="ID21" s="106"/>
      <c r="IE21" s="106"/>
      <c r="IF21" s="106"/>
      <c r="IG21" s="106"/>
      <c r="IH21" s="106"/>
      <c r="II21" s="106"/>
      <c r="IJ21" s="106"/>
      <c r="IK21" s="106"/>
      <c r="IL21" s="106"/>
      <c r="IM21" s="106"/>
      <c r="IN21" s="106"/>
      <c r="IO21" s="106"/>
      <c r="IP21" s="106"/>
      <c r="IQ21" s="106"/>
      <c r="IR21" s="106"/>
      <c r="IS21" s="106"/>
      <c r="IT21" s="106"/>
      <c r="IU21" s="106"/>
      <c r="IV21" s="106"/>
      <c r="IW21" s="106"/>
      <c r="IX21" s="106"/>
      <c r="IY21" s="106"/>
      <c r="IZ21" s="106"/>
      <c r="JA21" s="106"/>
      <c r="JB21" s="106"/>
      <c r="JC21" s="106"/>
      <c r="JD21" s="106"/>
      <c r="JE21" s="106"/>
      <c r="JF21" s="106"/>
      <c r="JG21" s="106"/>
      <c r="JH21" s="106"/>
      <c r="JI21" s="106"/>
      <c r="JJ21" s="106"/>
      <c r="JK21" s="106"/>
      <c r="JL21" s="106"/>
      <c r="JM21" s="106"/>
      <c r="JN21" s="106"/>
      <c r="JO21" s="106"/>
      <c r="JP21" s="106"/>
      <c r="JQ21" s="106"/>
      <c r="JR21" s="106"/>
      <c r="JS21" s="106"/>
      <c r="JT21" s="106"/>
      <c r="JU21" s="106"/>
      <c r="JV21" s="106"/>
      <c r="JW21" s="106"/>
      <c r="JX21" s="106"/>
      <c r="JY21" s="106"/>
      <c r="JZ21" s="106"/>
      <c r="KA21" s="106"/>
      <c r="KB21" s="106"/>
      <c r="KC21" s="106"/>
      <c r="KD21" s="106"/>
      <c r="KE21" s="106"/>
      <c r="KF21" s="106"/>
      <c r="KG21" s="106"/>
      <c r="KH21" s="106"/>
      <c r="KI21" s="106"/>
      <c r="KJ21" s="106"/>
      <c r="KK21" s="106"/>
      <c r="KL21" s="106"/>
      <c r="KM21" s="106"/>
      <c r="KN21" s="106"/>
      <c r="KO21" s="106"/>
      <c r="KP21" s="106"/>
      <c r="KQ21" s="106"/>
      <c r="KR21" s="106"/>
      <c r="KS21" s="106"/>
      <c r="KT21" s="106"/>
      <c r="KU21" s="106"/>
      <c r="KV21" s="106"/>
      <c r="KW21" s="106"/>
      <c r="KX21" s="106"/>
      <c r="KY21" s="106"/>
      <c r="KZ21" s="106"/>
      <c r="LA21" s="106"/>
      <c r="LB21" s="106"/>
      <c r="LC21" s="106"/>
      <c r="LD21" s="106"/>
      <c r="LE21" s="106"/>
      <c r="LF21" s="106"/>
      <c r="LG21" s="106"/>
      <c r="LH21" s="106"/>
      <c r="LI21" s="106"/>
      <c r="LJ21" s="106"/>
      <c r="LK21" s="106"/>
      <c r="LL21" s="106"/>
      <c r="LM21" s="106"/>
      <c r="LN21" s="106"/>
      <c r="LO21" s="106"/>
      <c r="LP21" s="106"/>
      <c r="LQ21" s="106"/>
      <c r="LR21" s="106"/>
      <c r="LS21" s="106"/>
      <c r="LT21" s="106"/>
      <c r="LU21" s="106"/>
      <c r="LV21" s="106"/>
      <c r="LW21" s="106"/>
      <c r="LX21" s="106"/>
      <c r="LY21" s="106"/>
      <c r="LZ21" s="106"/>
      <c r="MA21" s="106"/>
      <c r="MB21" s="106"/>
      <c r="MC21" s="106"/>
      <c r="MD21" s="106"/>
      <c r="ME21" s="106"/>
      <c r="MF21" s="106"/>
      <c r="MG21" s="106"/>
      <c r="MH21" s="106"/>
      <c r="MI21" s="106"/>
      <c r="MJ21" s="106"/>
      <c r="MK21" s="106"/>
      <c r="ML21" s="106"/>
      <c r="MM21" s="106"/>
      <c r="MN21" s="106"/>
      <c r="MO21" s="106"/>
      <c r="MP21" s="106"/>
      <c r="MQ21" s="106"/>
      <c r="MR21" s="106"/>
      <c r="MS21" s="106"/>
      <c r="MT21" s="106"/>
      <c r="MU21" s="106"/>
      <c r="MV21" s="106"/>
      <c r="MW21" s="106"/>
      <c r="MX21" s="106"/>
      <c r="MY21" s="106"/>
      <c r="MZ21" s="106"/>
      <c r="NA21" s="106"/>
      <c r="NB21" s="106"/>
      <c r="NC21" s="106"/>
      <c r="ND21" s="106"/>
      <c r="NE21" s="106"/>
      <c r="NF21" s="106"/>
      <c r="NG21" s="106"/>
      <c r="NH21" s="106"/>
      <c r="NI21" s="106"/>
      <c r="NJ21" s="106"/>
      <c r="NK21" s="106"/>
      <c r="NL21" s="106"/>
      <c r="NM21" s="106"/>
      <c r="NN21" s="106"/>
      <c r="NO21" s="106"/>
      <c r="NP21" s="106"/>
      <c r="NQ21" s="106"/>
      <c r="NR21" s="106"/>
      <c r="NS21" s="106"/>
      <c r="NT21" s="106"/>
      <c r="NU21" s="106"/>
    </row>
    <row r="22" spans="1:385" s="96" customFormat="1" ht="22.8" customHeight="1" outlineLevel="2" x14ac:dyDescent="0.3">
      <c r="A22" s="24" t="s">
        <v>68</v>
      </c>
      <c r="B22" s="120" t="s">
        <v>161</v>
      </c>
      <c r="C22" s="63" t="s">
        <v>207</v>
      </c>
      <c r="D22" s="27"/>
      <c r="E22" s="27" t="s">
        <v>254</v>
      </c>
      <c r="F22" s="85"/>
      <c r="G22" s="54">
        <v>0</v>
      </c>
      <c r="H22" s="54">
        <v>0</v>
      </c>
      <c r="I22" s="54">
        <v>0</v>
      </c>
      <c r="J22" s="54">
        <v>0</v>
      </c>
      <c r="K22" s="23">
        <v>0</v>
      </c>
      <c r="L22" s="13"/>
      <c r="M22" s="109"/>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6"/>
      <c r="AQ22" s="106"/>
      <c r="AR22" s="106"/>
      <c r="AS22" s="106"/>
      <c r="AT22" s="106"/>
      <c r="AU22" s="106"/>
      <c r="AV22" s="106"/>
      <c r="AW22" s="106"/>
      <c r="AX22" s="106"/>
      <c r="AY22" s="106"/>
      <c r="AZ22" s="106"/>
      <c r="BA22" s="106"/>
      <c r="BB22" s="106"/>
      <c r="BC22" s="106"/>
      <c r="BD22" s="106"/>
      <c r="BE22" s="106"/>
      <c r="BF22" s="106"/>
      <c r="BG22" s="106"/>
      <c r="BH22" s="106"/>
      <c r="BI22" s="106"/>
      <c r="BJ22" s="106"/>
      <c r="BK22" s="106"/>
      <c r="BL22" s="106"/>
      <c r="BM22" s="106"/>
      <c r="BN22" s="106"/>
      <c r="BO22" s="106"/>
      <c r="BP22" s="106"/>
      <c r="BQ22" s="106"/>
      <c r="BR22" s="106"/>
      <c r="BS22" s="106"/>
      <c r="BT22" s="106"/>
      <c r="BU22" s="106"/>
      <c r="BV22" s="106"/>
      <c r="BW22" s="106"/>
      <c r="BX22" s="106"/>
      <c r="BY22" s="106"/>
      <c r="BZ22" s="106"/>
      <c r="CA22" s="106"/>
      <c r="CB22" s="106"/>
      <c r="CC22" s="106"/>
      <c r="CD22" s="106"/>
      <c r="CE22" s="106"/>
      <c r="CF22" s="106"/>
      <c r="CG22" s="106"/>
      <c r="CH22" s="106"/>
      <c r="CI22" s="106"/>
      <c r="CJ22" s="106"/>
      <c r="CK22" s="106"/>
      <c r="CL22" s="106"/>
      <c r="CM22" s="106"/>
      <c r="CN22" s="106"/>
      <c r="CO22" s="106"/>
      <c r="CP22" s="106"/>
      <c r="CQ22" s="106"/>
      <c r="CR22" s="106"/>
      <c r="CS22" s="106"/>
      <c r="CT22" s="106"/>
      <c r="CU22" s="106"/>
      <c r="CV22" s="106"/>
      <c r="CW22" s="106"/>
      <c r="CX22" s="106"/>
      <c r="CY22" s="106"/>
      <c r="CZ22" s="106"/>
      <c r="DA22" s="106"/>
      <c r="DB22" s="106"/>
      <c r="DC22" s="106"/>
      <c r="DD22" s="106"/>
      <c r="DE22" s="106"/>
      <c r="DF22" s="106"/>
      <c r="DG22" s="106"/>
      <c r="DH22" s="106"/>
      <c r="DI22" s="106"/>
      <c r="DJ22" s="106"/>
      <c r="DK22" s="106"/>
      <c r="DL22" s="106"/>
      <c r="DM22" s="106"/>
      <c r="DN22" s="106"/>
      <c r="DO22" s="106"/>
      <c r="DP22" s="106"/>
      <c r="DQ22" s="106"/>
      <c r="DR22" s="106"/>
      <c r="DS22" s="106"/>
      <c r="DT22" s="106"/>
      <c r="DU22" s="106"/>
      <c r="DV22" s="106"/>
      <c r="DW22" s="106"/>
      <c r="DX22" s="106"/>
      <c r="DY22" s="106"/>
      <c r="DZ22" s="106"/>
      <c r="EA22" s="106"/>
      <c r="EB22" s="106"/>
      <c r="EC22" s="106"/>
      <c r="ED22" s="106"/>
      <c r="EE22" s="106"/>
      <c r="EF22" s="106"/>
      <c r="EG22" s="106"/>
      <c r="EH22" s="106"/>
      <c r="EI22" s="106"/>
      <c r="EJ22" s="106"/>
      <c r="EK22" s="106"/>
      <c r="EL22" s="106"/>
      <c r="EM22" s="106"/>
      <c r="EN22" s="106"/>
      <c r="EO22" s="106"/>
      <c r="EP22" s="106"/>
      <c r="EQ22" s="106"/>
      <c r="ER22" s="106"/>
      <c r="ES22" s="106"/>
      <c r="ET22" s="106"/>
      <c r="EU22" s="106"/>
      <c r="EV22" s="106"/>
      <c r="EW22" s="106"/>
      <c r="EX22" s="106"/>
      <c r="EY22" s="106"/>
      <c r="EZ22" s="106"/>
      <c r="FA22" s="106"/>
      <c r="FB22" s="106"/>
      <c r="FC22" s="106"/>
      <c r="FD22" s="106"/>
      <c r="FE22" s="106"/>
      <c r="FF22" s="106"/>
      <c r="FG22" s="106"/>
      <c r="FH22" s="106"/>
      <c r="FI22" s="106"/>
      <c r="FJ22" s="106"/>
      <c r="FK22" s="106"/>
      <c r="FL22" s="106"/>
      <c r="FM22" s="106"/>
      <c r="FN22" s="106"/>
      <c r="FO22" s="106"/>
      <c r="FP22" s="106"/>
      <c r="FQ22" s="106"/>
      <c r="FR22" s="106"/>
      <c r="FS22" s="106"/>
      <c r="FT22" s="106"/>
      <c r="FU22" s="106"/>
      <c r="FV22" s="106"/>
      <c r="FW22" s="106"/>
      <c r="FX22" s="106"/>
      <c r="FY22" s="106"/>
      <c r="FZ22" s="106"/>
      <c r="GA22" s="106"/>
      <c r="GB22" s="106"/>
      <c r="GC22" s="106"/>
      <c r="GD22" s="106"/>
      <c r="GE22" s="106"/>
      <c r="GF22" s="106"/>
      <c r="GG22" s="106"/>
      <c r="GH22" s="106"/>
      <c r="GI22" s="106"/>
      <c r="GJ22" s="106"/>
      <c r="GK22" s="106"/>
      <c r="GL22" s="106"/>
      <c r="GM22" s="106"/>
      <c r="GN22" s="106"/>
      <c r="GO22" s="106"/>
      <c r="GP22" s="106"/>
      <c r="GQ22" s="106"/>
      <c r="GR22" s="106"/>
      <c r="GS22" s="106"/>
      <c r="GT22" s="106"/>
      <c r="GU22" s="106"/>
      <c r="GV22" s="106"/>
      <c r="GW22" s="106"/>
      <c r="GX22" s="106"/>
      <c r="GY22" s="106"/>
      <c r="GZ22" s="106"/>
      <c r="HA22" s="106"/>
      <c r="HB22" s="106"/>
      <c r="HC22" s="106"/>
      <c r="HD22" s="106"/>
      <c r="HE22" s="106"/>
      <c r="HF22" s="106"/>
      <c r="HG22" s="106"/>
      <c r="HH22" s="106"/>
      <c r="HI22" s="106"/>
      <c r="HJ22" s="106"/>
      <c r="HK22" s="106"/>
      <c r="HL22" s="106"/>
      <c r="HM22" s="106"/>
      <c r="HN22" s="106"/>
      <c r="HO22" s="106"/>
      <c r="HP22" s="106"/>
      <c r="HQ22" s="106"/>
      <c r="HR22" s="106"/>
      <c r="HS22" s="106"/>
      <c r="HT22" s="106"/>
      <c r="HU22" s="106"/>
      <c r="HV22" s="106"/>
      <c r="HW22" s="106"/>
      <c r="HX22" s="106"/>
      <c r="HY22" s="106"/>
      <c r="HZ22" s="106"/>
      <c r="IA22" s="106"/>
      <c r="IB22" s="106"/>
      <c r="IC22" s="106"/>
      <c r="ID22" s="106"/>
      <c r="IE22" s="106"/>
      <c r="IF22" s="106"/>
      <c r="IG22" s="106"/>
      <c r="IH22" s="106"/>
      <c r="II22" s="106"/>
      <c r="IJ22" s="106"/>
      <c r="IK22" s="106"/>
      <c r="IL22" s="106"/>
      <c r="IM22" s="106"/>
      <c r="IN22" s="106"/>
      <c r="IO22" s="106"/>
      <c r="IP22" s="106"/>
      <c r="IQ22" s="106"/>
      <c r="IR22" s="106"/>
      <c r="IS22" s="106"/>
      <c r="IT22" s="106"/>
      <c r="IU22" s="106"/>
      <c r="IV22" s="106"/>
      <c r="IW22" s="106"/>
      <c r="IX22" s="106"/>
      <c r="IY22" s="106"/>
      <c r="IZ22" s="106"/>
      <c r="JA22" s="106"/>
      <c r="JB22" s="106"/>
      <c r="JC22" s="106"/>
      <c r="JD22" s="106"/>
      <c r="JE22" s="106"/>
      <c r="JF22" s="106"/>
      <c r="JG22" s="106"/>
      <c r="JH22" s="106"/>
      <c r="JI22" s="106"/>
      <c r="JJ22" s="106"/>
      <c r="JK22" s="106"/>
      <c r="JL22" s="106"/>
      <c r="JM22" s="106"/>
      <c r="JN22" s="106"/>
      <c r="JO22" s="106"/>
      <c r="JP22" s="106"/>
      <c r="JQ22" s="106"/>
      <c r="JR22" s="106"/>
      <c r="JS22" s="106"/>
      <c r="JT22" s="106"/>
      <c r="JU22" s="106"/>
      <c r="JV22" s="106"/>
      <c r="JW22" s="106"/>
      <c r="JX22" s="106"/>
      <c r="JY22" s="106"/>
      <c r="JZ22" s="106"/>
      <c r="KA22" s="106"/>
      <c r="KB22" s="106"/>
      <c r="KC22" s="106"/>
      <c r="KD22" s="106"/>
      <c r="KE22" s="106"/>
      <c r="KF22" s="106"/>
      <c r="KG22" s="106"/>
      <c r="KH22" s="106"/>
      <c r="KI22" s="106"/>
      <c r="KJ22" s="106"/>
      <c r="KK22" s="106"/>
      <c r="KL22" s="106"/>
      <c r="KM22" s="106"/>
      <c r="KN22" s="106"/>
      <c r="KO22" s="106"/>
      <c r="KP22" s="106"/>
      <c r="KQ22" s="106"/>
      <c r="KR22" s="106"/>
      <c r="KS22" s="106"/>
      <c r="KT22" s="106"/>
      <c r="KU22" s="106"/>
      <c r="KV22" s="106"/>
      <c r="KW22" s="106"/>
      <c r="KX22" s="106"/>
      <c r="KY22" s="106"/>
      <c r="KZ22" s="106"/>
      <c r="LA22" s="106"/>
      <c r="LB22" s="106"/>
      <c r="LC22" s="106"/>
      <c r="LD22" s="106"/>
      <c r="LE22" s="106"/>
      <c r="LF22" s="106"/>
      <c r="LG22" s="106"/>
      <c r="LH22" s="106"/>
      <c r="LI22" s="106"/>
      <c r="LJ22" s="106"/>
      <c r="LK22" s="106"/>
      <c r="LL22" s="106"/>
      <c r="LM22" s="106"/>
      <c r="LN22" s="106"/>
      <c r="LO22" s="106"/>
      <c r="LP22" s="106"/>
      <c r="LQ22" s="106"/>
      <c r="LR22" s="106"/>
      <c r="LS22" s="106"/>
      <c r="LT22" s="106"/>
      <c r="LU22" s="106"/>
      <c r="LV22" s="106"/>
      <c r="LW22" s="106"/>
      <c r="LX22" s="106"/>
      <c r="LY22" s="106"/>
      <c r="LZ22" s="106"/>
      <c r="MA22" s="106"/>
      <c r="MB22" s="106"/>
      <c r="MC22" s="106"/>
      <c r="MD22" s="106"/>
      <c r="ME22" s="106"/>
      <c r="MF22" s="106"/>
      <c r="MG22" s="106"/>
      <c r="MH22" s="106"/>
      <c r="MI22" s="106"/>
      <c r="MJ22" s="106"/>
      <c r="MK22" s="106"/>
      <c r="ML22" s="106"/>
      <c r="MM22" s="106"/>
      <c r="MN22" s="106"/>
      <c r="MO22" s="106"/>
      <c r="MP22" s="106"/>
      <c r="MQ22" s="106"/>
      <c r="MR22" s="106"/>
      <c r="MS22" s="106"/>
      <c r="MT22" s="106"/>
      <c r="MU22" s="106"/>
      <c r="MV22" s="106"/>
      <c r="MW22" s="106"/>
      <c r="MX22" s="106"/>
      <c r="MY22" s="106"/>
      <c r="MZ22" s="106"/>
      <c r="NA22" s="106"/>
      <c r="NB22" s="106"/>
      <c r="NC22" s="106"/>
      <c r="ND22" s="106"/>
      <c r="NE22" s="106"/>
      <c r="NF22" s="106"/>
      <c r="NG22" s="106"/>
      <c r="NH22" s="106"/>
      <c r="NI22" s="106"/>
      <c r="NJ22" s="106"/>
      <c r="NK22" s="106"/>
      <c r="NL22" s="106"/>
      <c r="NM22" s="106"/>
      <c r="NN22" s="106"/>
      <c r="NO22" s="106"/>
      <c r="NP22" s="106"/>
      <c r="NQ22" s="106"/>
      <c r="NR22" s="106"/>
      <c r="NS22" s="106"/>
      <c r="NT22" s="106"/>
      <c r="NU22" s="106"/>
    </row>
    <row r="23" spans="1:385" s="96" customFormat="1" ht="40.799999999999997" outlineLevel="2" x14ac:dyDescent="0.3">
      <c r="A23" s="24" t="s">
        <v>69</v>
      </c>
      <c r="B23" s="23" t="s">
        <v>113</v>
      </c>
      <c r="C23" s="40" t="s">
        <v>225</v>
      </c>
      <c r="D23" s="27"/>
      <c r="E23" s="27" t="s">
        <v>62</v>
      </c>
      <c r="F23" s="80" t="s">
        <v>94</v>
      </c>
      <c r="G23" s="43">
        <v>0</v>
      </c>
      <c r="H23" s="43">
        <v>15000</v>
      </c>
      <c r="I23" s="43">
        <v>0</v>
      </c>
      <c r="J23" s="43">
        <v>0</v>
      </c>
      <c r="K23" s="23">
        <f>SUM(G23:J23)</f>
        <v>15000</v>
      </c>
      <c r="L23" s="13"/>
      <c r="M23" s="94"/>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c r="CP23" s="106"/>
      <c r="CQ23" s="106"/>
      <c r="CR23" s="106"/>
      <c r="CS23" s="106"/>
      <c r="CT23" s="106"/>
      <c r="CU23" s="106"/>
      <c r="CV23" s="106"/>
      <c r="CW23" s="106"/>
      <c r="CX23" s="106"/>
      <c r="CY23" s="106"/>
      <c r="CZ23" s="106"/>
      <c r="DA23" s="106"/>
      <c r="DB23" s="106"/>
      <c r="DC23" s="106"/>
      <c r="DD23" s="106"/>
      <c r="DE23" s="106"/>
      <c r="DF23" s="106"/>
      <c r="DG23" s="106"/>
      <c r="DH23" s="106"/>
      <c r="DI23" s="106"/>
      <c r="DJ23" s="106"/>
      <c r="DK23" s="106"/>
      <c r="DL23" s="106"/>
      <c r="DM23" s="106"/>
      <c r="DN23" s="106"/>
      <c r="DO23" s="106"/>
      <c r="DP23" s="106"/>
      <c r="DQ23" s="106"/>
      <c r="DR23" s="106"/>
      <c r="DS23" s="106"/>
      <c r="DT23" s="106"/>
      <c r="DU23" s="106"/>
      <c r="DV23" s="106"/>
      <c r="DW23" s="106"/>
      <c r="DX23" s="106"/>
      <c r="DY23" s="106"/>
      <c r="DZ23" s="106"/>
      <c r="EA23" s="106"/>
      <c r="EB23" s="106"/>
      <c r="EC23" s="106"/>
      <c r="ED23" s="106"/>
      <c r="EE23" s="106"/>
      <c r="EF23" s="106"/>
      <c r="EG23" s="106"/>
      <c r="EH23" s="106"/>
      <c r="EI23" s="106"/>
      <c r="EJ23" s="106"/>
      <c r="EK23" s="106"/>
      <c r="EL23" s="106"/>
      <c r="EM23" s="106"/>
      <c r="EN23" s="106"/>
      <c r="EO23" s="106"/>
      <c r="EP23" s="106"/>
      <c r="EQ23" s="106"/>
      <c r="ER23" s="106"/>
      <c r="ES23" s="106"/>
      <c r="ET23" s="106"/>
      <c r="EU23" s="106"/>
      <c r="EV23" s="106"/>
      <c r="EW23" s="106"/>
      <c r="EX23" s="106"/>
      <c r="EY23" s="106"/>
      <c r="EZ23" s="106"/>
      <c r="FA23" s="106"/>
      <c r="FB23" s="106"/>
      <c r="FC23" s="106"/>
      <c r="FD23" s="106"/>
      <c r="FE23" s="106"/>
      <c r="FF23" s="106"/>
      <c r="FG23" s="106"/>
      <c r="FH23" s="106"/>
      <c r="FI23" s="106"/>
      <c r="FJ23" s="106"/>
      <c r="FK23" s="106"/>
      <c r="FL23" s="106"/>
      <c r="FM23" s="106"/>
      <c r="FN23" s="106"/>
      <c r="FO23" s="106"/>
      <c r="FP23" s="106"/>
      <c r="FQ23" s="106"/>
      <c r="FR23" s="106"/>
      <c r="FS23" s="106"/>
      <c r="FT23" s="106"/>
      <c r="FU23" s="106"/>
      <c r="FV23" s="106"/>
      <c r="FW23" s="106"/>
      <c r="FX23" s="106"/>
      <c r="FY23" s="106"/>
      <c r="FZ23" s="106"/>
      <c r="GA23" s="106"/>
      <c r="GB23" s="106"/>
      <c r="GC23" s="106"/>
      <c r="GD23" s="106"/>
      <c r="GE23" s="106"/>
      <c r="GF23" s="106"/>
      <c r="GG23" s="106"/>
      <c r="GH23" s="106"/>
      <c r="GI23" s="106"/>
      <c r="GJ23" s="106"/>
      <c r="GK23" s="106"/>
      <c r="GL23" s="106"/>
      <c r="GM23" s="106"/>
      <c r="GN23" s="106"/>
      <c r="GO23" s="106"/>
      <c r="GP23" s="106"/>
      <c r="GQ23" s="106"/>
      <c r="GR23" s="106"/>
      <c r="GS23" s="106"/>
      <c r="GT23" s="106"/>
      <c r="GU23" s="106"/>
      <c r="GV23" s="106"/>
      <c r="GW23" s="106"/>
      <c r="GX23" s="106"/>
      <c r="GY23" s="106"/>
      <c r="GZ23" s="106"/>
      <c r="HA23" s="106"/>
      <c r="HB23" s="106"/>
      <c r="HC23" s="106"/>
      <c r="HD23" s="106"/>
      <c r="HE23" s="106"/>
      <c r="HF23" s="106"/>
      <c r="HG23" s="106"/>
      <c r="HH23" s="106"/>
      <c r="HI23" s="106"/>
      <c r="HJ23" s="106"/>
      <c r="HK23" s="106"/>
      <c r="HL23" s="106"/>
      <c r="HM23" s="106"/>
      <c r="HN23" s="106"/>
      <c r="HO23" s="106"/>
      <c r="HP23" s="106"/>
      <c r="HQ23" s="106"/>
      <c r="HR23" s="106"/>
      <c r="HS23" s="106"/>
      <c r="HT23" s="106"/>
      <c r="HU23" s="106"/>
      <c r="HV23" s="106"/>
      <c r="HW23" s="106"/>
      <c r="HX23" s="106"/>
      <c r="HY23" s="106"/>
      <c r="HZ23" s="106"/>
      <c r="IA23" s="106"/>
      <c r="IB23" s="106"/>
      <c r="IC23" s="106"/>
      <c r="ID23" s="106"/>
      <c r="IE23" s="106"/>
      <c r="IF23" s="106"/>
      <c r="IG23" s="106"/>
      <c r="IH23" s="106"/>
      <c r="II23" s="106"/>
      <c r="IJ23" s="106"/>
      <c r="IK23" s="106"/>
      <c r="IL23" s="106"/>
      <c r="IM23" s="106"/>
      <c r="IN23" s="106"/>
      <c r="IO23" s="106"/>
      <c r="IP23" s="106"/>
      <c r="IQ23" s="106"/>
      <c r="IR23" s="106"/>
      <c r="IS23" s="106"/>
      <c r="IT23" s="106"/>
      <c r="IU23" s="106"/>
      <c r="IV23" s="106"/>
      <c r="IW23" s="106"/>
      <c r="IX23" s="106"/>
      <c r="IY23" s="106"/>
      <c r="IZ23" s="106"/>
      <c r="JA23" s="106"/>
      <c r="JB23" s="106"/>
      <c r="JC23" s="106"/>
      <c r="JD23" s="106"/>
      <c r="JE23" s="106"/>
      <c r="JF23" s="106"/>
      <c r="JG23" s="106"/>
      <c r="JH23" s="106"/>
      <c r="JI23" s="106"/>
      <c r="JJ23" s="106"/>
      <c r="JK23" s="106"/>
      <c r="JL23" s="106"/>
      <c r="JM23" s="106"/>
      <c r="JN23" s="106"/>
      <c r="JO23" s="106"/>
      <c r="JP23" s="106"/>
      <c r="JQ23" s="106"/>
      <c r="JR23" s="106"/>
      <c r="JS23" s="106"/>
      <c r="JT23" s="106"/>
      <c r="JU23" s="106"/>
      <c r="JV23" s="106"/>
      <c r="JW23" s="106"/>
      <c r="JX23" s="106"/>
      <c r="JY23" s="106"/>
      <c r="JZ23" s="106"/>
      <c r="KA23" s="106"/>
      <c r="KB23" s="106"/>
      <c r="KC23" s="106"/>
      <c r="KD23" s="106"/>
      <c r="KE23" s="106"/>
      <c r="KF23" s="106"/>
      <c r="KG23" s="106"/>
      <c r="KH23" s="106"/>
      <c r="KI23" s="106"/>
      <c r="KJ23" s="106"/>
      <c r="KK23" s="106"/>
      <c r="KL23" s="106"/>
      <c r="KM23" s="106"/>
      <c r="KN23" s="106"/>
      <c r="KO23" s="106"/>
      <c r="KP23" s="106"/>
      <c r="KQ23" s="106"/>
      <c r="KR23" s="106"/>
      <c r="KS23" s="106"/>
      <c r="KT23" s="106"/>
      <c r="KU23" s="106"/>
      <c r="KV23" s="106"/>
      <c r="KW23" s="106"/>
      <c r="KX23" s="106"/>
      <c r="KY23" s="106"/>
      <c r="KZ23" s="106"/>
      <c r="LA23" s="106"/>
      <c r="LB23" s="106"/>
      <c r="LC23" s="106"/>
      <c r="LD23" s="106"/>
      <c r="LE23" s="106"/>
      <c r="LF23" s="106"/>
      <c r="LG23" s="106"/>
      <c r="LH23" s="106"/>
      <c r="LI23" s="106"/>
      <c r="LJ23" s="106"/>
      <c r="LK23" s="106"/>
      <c r="LL23" s="106"/>
      <c r="LM23" s="106"/>
      <c r="LN23" s="106"/>
      <c r="LO23" s="106"/>
      <c r="LP23" s="106"/>
      <c r="LQ23" s="106"/>
      <c r="LR23" s="106"/>
      <c r="LS23" s="106"/>
      <c r="LT23" s="106"/>
      <c r="LU23" s="106"/>
      <c r="LV23" s="106"/>
      <c r="LW23" s="106"/>
      <c r="LX23" s="106"/>
      <c r="LY23" s="106"/>
      <c r="LZ23" s="106"/>
      <c r="MA23" s="106"/>
      <c r="MB23" s="106"/>
      <c r="MC23" s="106"/>
      <c r="MD23" s="106"/>
      <c r="ME23" s="106"/>
      <c r="MF23" s="106"/>
      <c r="MG23" s="106"/>
      <c r="MH23" s="106"/>
      <c r="MI23" s="106"/>
      <c r="MJ23" s="106"/>
      <c r="MK23" s="106"/>
      <c r="ML23" s="106"/>
      <c r="MM23" s="106"/>
      <c r="MN23" s="106"/>
      <c r="MO23" s="106"/>
      <c r="MP23" s="106"/>
      <c r="MQ23" s="106"/>
      <c r="MR23" s="106"/>
      <c r="MS23" s="106"/>
      <c r="MT23" s="106"/>
      <c r="MU23" s="106"/>
      <c r="MV23" s="106"/>
      <c r="MW23" s="106"/>
      <c r="MX23" s="106"/>
      <c r="MY23" s="106"/>
      <c r="MZ23" s="106"/>
      <c r="NA23" s="106"/>
      <c r="NB23" s="106"/>
      <c r="NC23" s="106"/>
      <c r="ND23" s="106"/>
      <c r="NE23" s="106"/>
      <c r="NF23" s="106"/>
      <c r="NG23" s="106"/>
      <c r="NH23" s="106"/>
      <c r="NI23" s="106"/>
      <c r="NJ23" s="106"/>
      <c r="NK23" s="106"/>
      <c r="NL23" s="106"/>
      <c r="NM23" s="106"/>
      <c r="NN23" s="106"/>
      <c r="NO23" s="106"/>
      <c r="NP23" s="106"/>
      <c r="NQ23" s="106"/>
      <c r="NR23" s="106"/>
      <c r="NS23" s="106"/>
      <c r="NT23" s="106"/>
      <c r="NU23" s="106"/>
    </row>
    <row r="24" spans="1:385" s="96" customFormat="1" ht="102.6" customHeight="1" outlineLevel="2" x14ac:dyDescent="0.3">
      <c r="A24" s="24" t="s">
        <v>70</v>
      </c>
      <c r="B24" s="23" t="s">
        <v>79</v>
      </c>
      <c r="C24" s="67" t="s">
        <v>224</v>
      </c>
      <c r="D24" s="27"/>
      <c r="E24" s="27" t="s">
        <v>51</v>
      </c>
      <c r="F24" s="80" t="s">
        <v>140</v>
      </c>
      <c r="G24" s="43">
        <v>0</v>
      </c>
      <c r="H24" s="43">
        <v>0</v>
      </c>
      <c r="I24" s="43">
        <v>0</v>
      </c>
      <c r="J24" s="43">
        <v>0</v>
      </c>
      <c r="K24" s="23">
        <f>SUM(G24:J24)</f>
        <v>0</v>
      </c>
      <c r="L24" s="13"/>
      <c r="M24" s="33"/>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c r="AX24" s="106"/>
      <c r="AY24" s="106"/>
      <c r="AZ24" s="106"/>
      <c r="BA24" s="106"/>
      <c r="BB24" s="106"/>
      <c r="BC24" s="106"/>
      <c r="BD24" s="106"/>
      <c r="BE24" s="106"/>
      <c r="BF24" s="106"/>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c r="CP24" s="106"/>
      <c r="CQ24" s="106"/>
      <c r="CR24" s="106"/>
      <c r="CS24" s="106"/>
      <c r="CT24" s="106"/>
      <c r="CU24" s="106"/>
      <c r="CV24" s="106"/>
      <c r="CW24" s="106"/>
      <c r="CX24" s="106"/>
      <c r="CY24" s="106"/>
      <c r="CZ24" s="106"/>
      <c r="DA24" s="106"/>
      <c r="DB24" s="106"/>
      <c r="DC24" s="106"/>
      <c r="DD24" s="106"/>
      <c r="DE24" s="106"/>
      <c r="DF24" s="106"/>
      <c r="DG24" s="106"/>
      <c r="DH24" s="106"/>
      <c r="DI24" s="106"/>
      <c r="DJ24" s="106"/>
      <c r="DK24" s="106"/>
      <c r="DL24" s="106"/>
      <c r="DM24" s="106"/>
      <c r="DN24" s="106"/>
      <c r="DO24" s="106"/>
      <c r="DP24" s="106"/>
      <c r="DQ24" s="106"/>
      <c r="DR24" s="106"/>
      <c r="DS24" s="106"/>
      <c r="DT24" s="106"/>
      <c r="DU24" s="106"/>
      <c r="DV24" s="106"/>
      <c r="DW24" s="106"/>
      <c r="DX24" s="106"/>
      <c r="DY24" s="106"/>
      <c r="DZ24" s="106"/>
      <c r="EA24" s="106"/>
      <c r="EB24" s="106"/>
      <c r="EC24" s="106"/>
      <c r="ED24" s="106"/>
      <c r="EE24" s="106"/>
      <c r="EF24" s="106"/>
      <c r="EG24" s="106"/>
      <c r="EH24" s="106"/>
      <c r="EI24" s="106"/>
      <c r="EJ24" s="106"/>
      <c r="EK24" s="106"/>
      <c r="EL24" s="106"/>
      <c r="EM24" s="106"/>
      <c r="EN24" s="106"/>
      <c r="EO24" s="106"/>
      <c r="EP24" s="106"/>
      <c r="EQ24" s="106"/>
      <c r="ER24" s="106"/>
      <c r="ES24" s="106"/>
      <c r="ET24" s="106"/>
      <c r="EU24" s="106"/>
      <c r="EV24" s="106"/>
      <c r="EW24" s="106"/>
      <c r="EX24" s="106"/>
      <c r="EY24" s="106"/>
      <c r="EZ24" s="106"/>
      <c r="FA24" s="106"/>
      <c r="FB24" s="106"/>
      <c r="FC24" s="106"/>
      <c r="FD24" s="106"/>
      <c r="FE24" s="106"/>
      <c r="FF24" s="106"/>
      <c r="FG24" s="106"/>
      <c r="FH24" s="106"/>
      <c r="FI24" s="106"/>
      <c r="FJ24" s="106"/>
      <c r="FK24" s="106"/>
      <c r="FL24" s="106"/>
      <c r="FM24" s="106"/>
      <c r="FN24" s="106"/>
      <c r="FO24" s="106"/>
      <c r="FP24" s="106"/>
      <c r="FQ24" s="106"/>
      <c r="FR24" s="106"/>
      <c r="FS24" s="106"/>
      <c r="FT24" s="106"/>
      <c r="FU24" s="106"/>
      <c r="FV24" s="106"/>
      <c r="FW24" s="106"/>
      <c r="FX24" s="106"/>
      <c r="FY24" s="106"/>
      <c r="FZ24" s="106"/>
      <c r="GA24" s="106"/>
      <c r="GB24" s="106"/>
      <c r="GC24" s="106"/>
      <c r="GD24" s="106"/>
      <c r="GE24" s="106"/>
      <c r="GF24" s="106"/>
      <c r="GG24" s="106"/>
      <c r="GH24" s="106"/>
      <c r="GI24" s="106"/>
      <c r="GJ24" s="106"/>
      <c r="GK24" s="106"/>
      <c r="GL24" s="106"/>
      <c r="GM24" s="106"/>
      <c r="GN24" s="106"/>
      <c r="GO24" s="106"/>
      <c r="GP24" s="106"/>
      <c r="GQ24" s="106"/>
      <c r="GR24" s="106"/>
      <c r="GS24" s="106"/>
      <c r="GT24" s="106"/>
      <c r="GU24" s="106"/>
      <c r="GV24" s="106"/>
      <c r="GW24" s="106"/>
      <c r="GX24" s="106"/>
      <c r="GY24" s="106"/>
      <c r="GZ24" s="106"/>
      <c r="HA24" s="106"/>
      <c r="HB24" s="106"/>
      <c r="HC24" s="106"/>
      <c r="HD24" s="106"/>
      <c r="HE24" s="106"/>
      <c r="HF24" s="106"/>
      <c r="HG24" s="106"/>
      <c r="HH24" s="106"/>
      <c r="HI24" s="106"/>
      <c r="HJ24" s="106"/>
      <c r="HK24" s="106"/>
      <c r="HL24" s="106"/>
      <c r="HM24" s="106"/>
      <c r="HN24" s="106"/>
      <c r="HO24" s="106"/>
      <c r="HP24" s="106"/>
      <c r="HQ24" s="106"/>
      <c r="HR24" s="106"/>
      <c r="HS24" s="106"/>
      <c r="HT24" s="106"/>
      <c r="HU24" s="106"/>
      <c r="HV24" s="106"/>
      <c r="HW24" s="106"/>
      <c r="HX24" s="106"/>
      <c r="HY24" s="106"/>
      <c r="HZ24" s="106"/>
      <c r="IA24" s="106"/>
      <c r="IB24" s="106"/>
      <c r="IC24" s="106"/>
      <c r="ID24" s="106"/>
      <c r="IE24" s="106"/>
      <c r="IF24" s="106"/>
      <c r="IG24" s="106"/>
      <c r="IH24" s="106"/>
      <c r="II24" s="106"/>
      <c r="IJ24" s="106"/>
      <c r="IK24" s="106"/>
      <c r="IL24" s="106"/>
      <c r="IM24" s="106"/>
      <c r="IN24" s="106"/>
      <c r="IO24" s="106"/>
      <c r="IP24" s="106"/>
      <c r="IQ24" s="106"/>
      <c r="IR24" s="106"/>
      <c r="IS24" s="106"/>
      <c r="IT24" s="106"/>
      <c r="IU24" s="106"/>
      <c r="IV24" s="106"/>
      <c r="IW24" s="106"/>
      <c r="IX24" s="106"/>
      <c r="IY24" s="106"/>
      <c r="IZ24" s="106"/>
      <c r="JA24" s="106"/>
      <c r="JB24" s="106"/>
      <c r="JC24" s="106"/>
      <c r="JD24" s="106"/>
      <c r="JE24" s="106"/>
      <c r="JF24" s="106"/>
      <c r="JG24" s="106"/>
      <c r="JH24" s="106"/>
      <c r="JI24" s="106"/>
      <c r="JJ24" s="106"/>
      <c r="JK24" s="106"/>
      <c r="JL24" s="106"/>
      <c r="JM24" s="106"/>
      <c r="JN24" s="106"/>
      <c r="JO24" s="106"/>
      <c r="JP24" s="106"/>
      <c r="JQ24" s="106"/>
      <c r="JR24" s="106"/>
      <c r="JS24" s="106"/>
      <c r="JT24" s="106"/>
      <c r="JU24" s="106"/>
      <c r="JV24" s="106"/>
      <c r="JW24" s="106"/>
      <c r="JX24" s="106"/>
      <c r="JY24" s="106"/>
      <c r="JZ24" s="106"/>
      <c r="KA24" s="106"/>
      <c r="KB24" s="106"/>
      <c r="KC24" s="106"/>
      <c r="KD24" s="106"/>
      <c r="KE24" s="106"/>
      <c r="KF24" s="106"/>
      <c r="KG24" s="106"/>
      <c r="KH24" s="106"/>
      <c r="KI24" s="106"/>
      <c r="KJ24" s="106"/>
      <c r="KK24" s="106"/>
      <c r="KL24" s="106"/>
      <c r="KM24" s="106"/>
      <c r="KN24" s="106"/>
      <c r="KO24" s="106"/>
      <c r="KP24" s="106"/>
      <c r="KQ24" s="106"/>
      <c r="KR24" s="106"/>
      <c r="KS24" s="106"/>
      <c r="KT24" s="106"/>
      <c r="KU24" s="106"/>
      <c r="KV24" s="106"/>
      <c r="KW24" s="106"/>
      <c r="KX24" s="106"/>
      <c r="KY24" s="106"/>
      <c r="KZ24" s="106"/>
      <c r="LA24" s="106"/>
      <c r="LB24" s="106"/>
      <c r="LC24" s="106"/>
      <c r="LD24" s="106"/>
      <c r="LE24" s="106"/>
      <c r="LF24" s="106"/>
      <c r="LG24" s="106"/>
      <c r="LH24" s="106"/>
      <c r="LI24" s="106"/>
      <c r="LJ24" s="106"/>
      <c r="LK24" s="106"/>
      <c r="LL24" s="106"/>
      <c r="LM24" s="106"/>
      <c r="LN24" s="106"/>
      <c r="LO24" s="106"/>
      <c r="LP24" s="106"/>
      <c r="LQ24" s="106"/>
      <c r="LR24" s="106"/>
      <c r="LS24" s="106"/>
      <c r="LT24" s="106"/>
      <c r="LU24" s="106"/>
      <c r="LV24" s="106"/>
      <c r="LW24" s="106"/>
      <c r="LX24" s="106"/>
      <c r="LY24" s="106"/>
      <c r="LZ24" s="106"/>
      <c r="MA24" s="106"/>
      <c r="MB24" s="106"/>
      <c r="MC24" s="106"/>
      <c r="MD24" s="106"/>
      <c r="ME24" s="106"/>
      <c r="MF24" s="106"/>
      <c r="MG24" s="106"/>
      <c r="MH24" s="106"/>
      <c r="MI24" s="106"/>
      <c r="MJ24" s="106"/>
      <c r="MK24" s="106"/>
      <c r="ML24" s="106"/>
      <c r="MM24" s="106"/>
      <c r="MN24" s="106"/>
      <c r="MO24" s="106"/>
      <c r="MP24" s="106"/>
      <c r="MQ24" s="106"/>
      <c r="MR24" s="106"/>
      <c r="MS24" s="106"/>
      <c r="MT24" s="106"/>
      <c r="MU24" s="106"/>
      <c r="MV24" s="106"/>
      <c r="MW24" s="106"/>
      <c r="MX24" s="106"/>
      <c r="MY24" s="106"/>
      <c r="MZ24" s="106"/>
      <c r="NA24" s="106"/>
      <c r="NB24" s="106"/>
      <c r="NC24" s="106"/>
      <c r="ND24" s="106"/>
      <c r="NE24" s="106"/>
      <c r="NF24" s="106"/>
      <c r="NG24" s="106"/>
      <c r="NH24" s="106"/>
      <c r="NI24" s="106"/>
      <c r="NJ24" s="106"/>
      <c r="NK24" s="106"/>
      <c r="NL24" s="106"/>
      <c r="NM24" s="106"/>
      <c r="NN24" s="106"/>
      <c r="NO24" s="106"/>
      <c r="NP24" s="106"/>
      <c r="NQ24" s="106"/>
      <c r="NR24" s="106"/>
      <c r="NS24" s="106"/>
      <c r="NT24" s="106"/>
      <c r="NU24" s="106"/>
    </row>
    <row r="25" spans="1:385" ht="33" customHeight="1" x14ac:dyDescent="0.3">
      <c r="A25" s="3" t="s">
        <v>14</v>
      </c>
      <c r="B25" s="30" t="s">
        <v>208</v>
      </c>
      <c r="C25" s="95"/>
      <c r="D25" s="51"/>
      <c r="E25" s="5"/>
      <c r="F25" s="82"/>
      <c r="G25" s="3">
        <f>SUM(G26:G26)</f>
        <v>0</v>
      </c>
      <c r="H25" s="3">
        <f>SUM(H26:H26)</f>
        <v>26000</v>
      </c>
      <c r="I25" s="3">
        <f>SUM(I26:I26)</f>
        <v>65000</v>
      </c>
      <c r="J25" s="3">
        <f>SUM(J26:J26)</f>
        <v>56000</v>
      </c>
      <c r="K25" s="3">
        <f>SUM(G25:J25)</f>
        <v>147000</v>
      </c>
      <c r="L25" s="3"/>
      <c r="M25" s="108"/>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c r="BI25" s="105"/>
      <c r="BJ25" s="105"/>
      <c r="BK25" s="105"/>
      <c r="BL25" s="105"/>
      <c r="BM25" s="105"/>
      <c r="BN25" s="105"/>
      <c r="BO25" s="105"/>
      <c r="BP25" s="105"/>
      <c r="BQ25" s="105"/>
      <c r="BR25" s="105"/>
      <c r="BS25" s="105"/>
      <c r="BT25" s="105"/>
      <c r="BU25" s="105"/>
      <c r="BV25" s="105"/>
      <c r="BW25" s="105"/>
      <c r="BX25" s="105"/>
      <c r="BY25" s="105"/>
      <c r="BZ25" s="105"/>
      <c r="CA25" s="105"/>
      <c r="CB25" s="105"/>
      <c r="CC25" s="105"/>
      <c r="CD25" s="105"/>
      <c r="CE25" s="105"/>
      <c r="CF25" s="105"/>
      <c r="CG25" s="105"/>
      <c r="CH25" s="105"/>
      <c r="CI25" s="105"/>
      <c r="CJ25" s="105"/>
      <c r="CK25" s="105"/>
      <c r="CL25" s="105"/>
      <c r="CM25" s="105"/>
      <c r="CN25" s="105"/>
      <c r="CO25" s="105"/>
      <c r="CP25" s="105"/>
      <c r="CQ25" s="105"/>
      <c r="CR25" s="105"/>
      <c r="CS25" s="105"/>
      <c r="CT25" s="105"/>
      <c r="CU25" s="105"/>
      <c r="CV25" s="105"/>
      <c r="CW25" s="105"/>
      <c r="CX25" s="105"/>
      <c r="CY25" s="105"/>
      <c r="CZ25" s="105"/>
      <c r="DA25" s="105"/>
      <c r="DB25" s="105"/>
      <c r="DC25" s="105"/>
      <c r="DD25" s="105"/>
      <c r="DE25" s="105"/>
      <c r="DF25" s="105"/>
      <c r="DG25" s="105"/>
      <c r="DH25" s="105"/>
      <c r="DI25" s="105"/>
      <c r="DJ25" s="105"/>
      <c r="DK25" s="105"/>
      <c r="DL25" s="105"/>
      <c r="DM25" s="105"/>
      <c r="DN25" s="105"/>
      <c r="DO25" s="105"/>
      <c r="DP25" s="105"/>
      <c r="DQ25" s="105"/>
      <c r="DR25" s="105"/>
      <c r="DS25" s="105"/>
      <c r="DT25" s="105"/>
      <c r="DU25" s="105"/>
      <c r="DV25" s="105"/>
      <c r="DW25" s="105"/>
      <c r="DX25" s="105"/>
      <c r="DY25" s="105"/>
      <c r="DZ25" s="105"/>
      <c r="EA25" s="105"/>
      <c r="EB25" s="105"/>
      <c r="EC25" s="105"/>
      <c r="ED25" s="105"/>
      <c r="EE25" s="105"/>
      <c r="EF25" s="105"/>
      <c r="EG25" s="105"/>
      <c r="EH25" s="105"/>
      <c r="EI25" s="105"/>
      <c r="EJ25" s="105"/>
      <c r="EK25" s="105"/>
      <c r="EL25" s="105"/>
      <c r="EM25" s="105"/>
      <c r="EN25" s="105"/>
      <c r="EO25" s="105"/>
      <c r="EP25" s="105"/>
      <c r="EQ25" s="105"/>
      <c r="ER25" s="105"/>
      <c r="ES25" s="105"/>
      <c r="ET25" s="105"/>
      <c r="EU25" s="105"/>
      <c r="EV25" s="105"/>
      <c r="EW25" s="105"/>
      <c r="EX25" s="105"/>
      <c r="EY25" s="105"/>
      <c r="EZ25" s="105"/>
      <c r="FA25" s="105"/>
      <c r="FB25" s="105"/>
      <c r="FC25" s="105"/>
      <c r="FD25" s="105"/>
      <c r="FE25" s="105"/>
      <c r="FF25" s="105"/>
      <c r="FG25" s="105"/>
      <c r="FH25" s="105"/>
      <c r="FI25" s="105"/>
      <c r="FJ25" s="105"/>
      <c r="FK25" s="105"/>
      <c r="FL25" s="105"/>
      <c r="FM25" s="105"/>
      <c r="FN25" s="105"/>
      <c r="FO25" s="105"/>
      <c r="FP25" s="105"/>
      <c r="FQ25" s="105"/>
      <c r="FR25" s="105"/>
      <c r="FS25" s="105"/>
      <c r="FT25" s="105"/>
      <c r="FU25" s="105"/>
      <c r="FV25" s="105"/>
      <c r="FW25" s="105"/>
      <c r="FX25" s="105"/>
      <c r="FY25" s="105"/>
      <c r="FZ25" s="105"/>
      <c r="GA25" s="105"/>
      <c r="GB25" s="105"/>
      <c r="GC25" s="105"/>
      <c r="GD25" s="105"/>
      <c r="GE25" s="105"/>
      <c r="GF25" s="105"/>
      <c r="GG25" s="105"/>
      <c r="GH25" s="105"/>
      <c r="GI25" s="105"/>
      <c r="GJ25" s="105"/>
      <c r="GK25" s="105"/>
      <c r="GL25" s="105"/>
      <c r="GM25" s="105"/>
      <c r="GN25" s="105"/>
      <c r="GO25" s="105"/>
      <c r="GP25" s="105"/>
      <c r="GQ25" s="105"/>
      <c r="GR25" s="105"/>
      <c r="GS25" s="105"/>
      <c r="GT25" s="105"/>
      <c r="GU25" s="105"/>
      <c r="GV25" s="105"/>
      <c r="GW25" s="105"/>
      <c r="GX25" s="105"/>
      <c r="GY25" s="105"/>
      <c r="GZ25" s="105"/>
      <c r="HA25" s="105"/>
      <c r="HB25" s="105"/>
      <c r="HC25" s="105"/>
      <c r="HD25" s="105"/>
      <c r="HE25" s="105"/>
      <c r="HF25" s="105"/>
      <c r="HG25" s="105"/>
      <c r="HH25" s="105"/>
      <c r="HI25" s="105"/>
      <c r="HJ25" s="105"/>
      <c r="HK25" s="105"/>
      <c r="HL25" s="105"/>
      <c r="HM25" s="105"/>
      <c r="HN25" s="105"/>
      <c r="HO25" s="105"/>
      <c r="HP25" s="105"/>
      <c r="HQ25" s="105"/>
      <c r="HR25" s="105"/>
      <c r="HS25" s="105"/>
      <c r="HT25" s="105"/>
      <c r="HU25" s="105"/>
      <c r="HV25" s="105"/>
      <c r="HW25" s="105"/>
      <c r="HX25" s="105"/>
      <c r="HY25" s="105"/>
      <c r="HZ25" s="105"/>
      <c r="IA25" s="105"/>
      <c r="IB25" s="105"/>
      <c r="IC25" s="105"/>
      <c r="ID25" s="105"/>
      <c r="IE25" s="105"/>
      <c r="IF25" s="105"/>
      <c r="IG25" s="105"/>
      <c r="IH25" s="105"/>
      <c r="II25" s="105"/>
      <c r="IJ25" s="105"/>
      <c r="IK25" s="105"/>
      <c r="IL25" s="105"/>
      <c r="IM25" s="105"/>
      <c r="IN25" s="105"/>
      <c r="IO25" s="105"/>
      <c r="IP25" s="105"/>
      <c r="IQ25" s="105"/>
      <c r="IR25" s="105"/>
      <c r="IS25" s="105"/>
      <c r="IT25" s="105"/>
      <c r="IU25" s="105"/>
      <c r="IV25" s="105"/>
      <c r="IW25" s="105"/>
      <c r="IX25" s="105"/>
      <c r="IY25" s="105"/>
      <c r="IZ25" s="105"/>
      <c r="JA25" s="105"/>
      <c r="JB25" s="105"/>
      <c r="JC25" s="105"/>
      <c r="JD25" s="105"/>
      <c r="JE25" s="105"/>
      <c r="JF25" s="105"/>
      <c r="JG25" s="105"/>
      <c r="JH25" s="105"/>
      <c r="JI25" s="105"/>
      <c r="JJ25" s="105"/>
      <c r="JK25" s="105"/>
      <c r="JL25" s="105"/>
      <c r="JM25" s="105"/>
      <c r="JN25" s="105"/>
      <c r="JO25" s="105"/>
      <c r="JP25" s="105"/>
      <c r="JQ25" s="105"/>
      <c r="JR25" s="105"/>
      <c r="JS25" s="105"/>
      <c r="JT25" s="105"/>
      <c r="JU25" s="105"/>
      <c r="JV25" s="105"/>
      <c r="JW25" s="105"/>
      <c r="JX25" s="105"/>
      <c r="JY25" s="105"/>
      <c r="JZ25" s="105"/>
      <c r="KA25" s="105"/>
      <c r="KB25" s="105"/>
      <c r="KC25" s="105"/>
      <c r="KD25" s="105"/>
      <c r="KE25" s="105"/>
      <c r="KF25" s="105"/>
      <c r="KG25" s="105"/>
      <c r="KH25" s="105"/>
      <c r="KI25" s="105"/>
      <c r="KJ25" s="105"/>
      <c r="KK25" s="105"/>
      <c r="KL25" s="105"/>
      <c r="KM25" s="105"/>
      <c r="KN25" s="105"/>
      <c r="KO25" s="105"/>
      <c r="KP25" s="105"/>
      <c r="KQ25" s="105"/>
      <c r="KR25" s="105"/>
      <c r="KS25" s="105"/>
      <c r="KT25" s="105"/>
      <c r="KU25" s="105"/>
      <c r="KV25" s="105"/>
      <c r="KW25" s="105"/>
      <c r="KX25" s="105"/>
      <c r="KY25" s="105"/>
      <c r="KZ25" s="105"/>
      <c r="LA25" s="105"/>
      <c r="LB25" s="105"/>
      <c r="LC25" s="105"/>
      <c r="LD25" s="105"/>
      <c r="LE25" s="105"/>
      <c r="LF25" s="105"/>
      <c r="LG25" s="105"/>
      <c r="LH25" s="105"/>
      <c r="LI25" s="105"/>
      <c r="LJ25" s="105"/>
      <c r="LK25" s="105"/>
      <c r="LL25" s="105"/>
      <c r="LM25" s="105"/>
      <c r="LN25" s="105"/>
      <c r="LO25" s="105"/>
      <c r="LP25" s="105"/>
      <c r="LQ25" s="105"/>
      <c r="LR25" s="105"/>
      <c r="LS25" s="105"/>
      <c r="LT25" s="105"/>
      <c r="LU25" s="105"/>
      <c r="LV25" s="105"/>
      <c r="LW25" s="105"/>
      <c r="LX25" s="105"/>
      <c r="LY25" s="105"/>
      <c r="LZ25" s="105"/>
      <c r="MA25" s="105"/>
      <c r="MB25" s="105"/>
      <c r="MC25" s="105"/>
      <c r="MD25" s="105"/>
      <c r="ME25" s="105"/>
      <c r="MF25" s="105"/>
      <c r="MG25" s="105"/>
      <c r="MH25" s="105"/>
      <c r="MI25" s="105"/>
      <c r="MJ25" s="105"/>
      <c r="MK25" s="105"/>
      <c r="ML25" s="105"/>
      <c r="MM25" s="105"/>
      <c r="MN25" s="105"/>
      <c r="MO25" s="105"/>
      <c r="MP25" s="105"/>
      <c r="MQ25" s="105"/>
      <c r="MR25" s="105"/>
      <c r="MS25" s="105"/>
      <c r="MT25" s="105"/>
      <c r="MU25" s="105"/>
      <c r="MV25" s="105"/>
      <c r="MW25" s="105"/>
      <c r="MX25" s="105"/>
      <c r="MY25" s="105"/>
      <c r="MZ25" s="105"/>
      <c r="NA25" s="105"/>
      <c r="NB25" s="105"/>
      <c r="NC25" s="105"/>
      <c r="ND25" s="105"/>
      <c r="NE25" s="105"/>
      <c r="NF25" s="105"/>
      <c r="NG25" s="105"/>
      <c r="NH25" s="105"/>
      <c r="NI25" s="105"/>
      <c r="NJ25" s="105"/>
      <c r="NK25" s="105"/>
      <c r="NL25" s="105"/>
      <c r="NM25" s="105"/>
      <c r="NN25" s="105"/>
      <c r="NO25" s="105"/>
      <c r="NP25" s="105"/>
      <c r="NQ25" s="105"/>
      <c r="NR25" s="105"/>
      <c r="NS25" s="105"/>
      <c r="NT25" s="105"/>
      <c r="NU25" s="105"/>
    </row>
    <row r="26" spans="1:385" ht="106.95" customHeight="1" outlineLevel="1" x14ac:dyDescent="0.3">
      <c r="A26" s="24" t="s">
        <v>21</v>
      </c>
      <c r="B26" s="23" t="s">
        <v>154</v>
      </c>
      <c r="C26" s="67" t="s">
        <v>162</v>
      </c>
      <c r="D26" s="26" t="s">
        <v>123</v>
      </c>
      <c r="E26" s="26" t="s">
        <v>163</v>
      </c>
      <c r="F26" s="81" t="s">
        <v>166</v>
      </c>
      <c r="G26" s="123">
        <v>0</v>
      </c>
      <c r="H26" s="124">
        <v>26000</v>
      </c>
      <c r="I26" s="124">
        <v>65000</v>
      </c>
      <c r="J26" s="124">
        <v>56000</v>
      </c>
      <c r="K26" s="128">
        <f>SUM(G26:J26)</f>
        <v>147000</v>
      </c>
      <c r="L26" s="68"/>
      <c r="M26" s="108"/>
      <c r="N26" s="105"/>
      <c r="O26" s="77"/>
    </row>
    <row r="27" spans="1:385" ht="13.8" customHeight="1" outlineLevel="1" x14ac:dyDescent="0.3">
      <c r="A27" s="132"/>
      <c r="B27" s="132"/>
      <c r="C27" s="132"/>
      <c r="D27" s="132"/>
      <c r="E27" s="132"/>
      <c r="F27" s="132"/>
      <c r="G27" s="132"/>
      <c r="H27" s="132"/>
      <c r="I27" s="132"/>
      <c r="J27" s="132"/>
      <c r="K27" s="132"/>
      <c r="L27" s="132"/>
    </row>
    <row r="28" spans="1:385" ht="19.8" customHeight="1" outlineLevel="1" x14ac:dyDescent="0.3">
      <c r="A28" s="71" t="s">
        <v>15</v>
      </c>
      <c r="B28" s="20" t="s">
        <v>217</v>
      </c>
      <c r="C28" s="18"/>
      <c r="D28" s="50"/>
      <c r="E28" s="10"/>
      <c r="F28" s="79"/>
      <c r="G28" s="11">
        <f>SUM(G29,G39,G45)</f>
        <v>498000</v>
      </c>
      <c r="H28" s="11">
        <f>SUM(H29,H39,H45)</f>
        <v>1749000</v>
      </c>
      <c r="I28" s="11">
        <f>SUM(I29,I39,I45)</f>
        <v>1809000</v>
      </c>
      <c r="J28" s="11">
        <f>SUM(J29,J39,J45)</f>
        <v>3464000</v>
      </c>
      <c r="K28" s="11">
        <f>SUM(G28:J28)</f>
        <v>7520000</v>
      </c>
      <c r="L28" s="12"/>
    </row>
    <row r="29" spans="1:385" s="77" customFormat="1" ht="49.35" customHeight="1" outlineLevel="1" x14ac:dyDescent="0.3">
      <c r="A29" s="72" t="s">
        <v>16</v>
      </c>
      <c r="B29" s="73" t="s">
        <v>67</v>
      </c>
      <c r="C29" s="22"/>
      <c r="D29" s="19"/>
      <c r="E29" s="19"/>
      <c r="F29" s="82"/>
      <c r="G29" s="55">
        <f>SUM(G30:G38)</f>
        <v>482000</v>
      </c>
      <c r="H29" s="55">
        <f>SUM(H30:H38)</f>
        <v>994000</v>
      </c>
      <c r="I29" s="55">
        <f>SUM(I30:I38)</f>
        <v>974000</v>
      </c>
      <c r="J29" s="55">
        <f>SUM(J30:J38)</f>
        <v>714000</v>
      </c>
      <c r="K29" s="30">
        <f>SUM(G29:J29)</f>
        <v>3164000</v>
      </c>
      <c r="L29" s="2"/>
      <c r="M29"/>
      <c r="N29"/>
      <c r="O29"/>
      <c r="P29"/>
      <c r="Q29"/>
      <c r="R29"/>
      <c r="S29"/>
      <c r="T29"/>
      <c r="U29"/>
      <c r="V29"/>
      <c r="W29"/>
      <c r="X29"/>
      <c r="Y29"/>
      <c r="Z29"/>
      <c r="AA29"/>
      <c r="AB29"/>
      <c r="AC29"/>
    </row>
    <row r="30" spans="1:385" ht="58.2" customHeight="1" outlineLevel="1" x14ac:dyDescent="0.3">
      <c r="A30" s="24" t="s">
        <v>22</v>
      </c>
      <c r="B30" s="23" t="s">
        <v>55</v>
      </c>
      <c r="C30" s="60" t="s">
        <v>95</v>
      </c>
      <c r="D30" s="27" t="s">
        <v>123</v>
      </c>
      <c r="E30" s="46" t="s">
        <v>47</v>
      </c>
      <c r="F30" s="84" t="s">
        <v>94</v>
      </c>
      <c r="G30" s="76">
        <v>370000</v>
      </c>
      <c r="H30" s="76">
        <v>380000</v>
      </c>
      <c r="I30" s="76">
        <v>380000</v>
      </c>
      <c r="J30" s="76">
        <v>380000</v>
      </c>
      <c r="K30" s="23">
        <f>SUM(G30:J30)</f>
        <v>1510000</v>
      </c>
      <c r="L30" s="13"/>
      <c r="AC30" s="77"/>
    </row>
    <row r="31" spans="1:385" ht="23.55" customHeight="1" outlineLevel="1" x14ac:dyDescent="0.3">
      <c r="A31" s="24" t="s">
        <v>23</v>
      </c>
      <c r="B31" s="23" t="s">
        <v>165</v>
      </c>
      <c r="C31" s="60" t="s">
        <v>93</v>
      </c>
      <c r="D31" s="27" t="s">
        <v>123</v>
      </c>
      <c r="E31" s="46" t="s">
        <v>47</v>
      </c>
      <c r="F31" s="84" t="s">
        <v>94</v>
      </c>
      <c r="G31" s="76">
        <v>9000</v>
      </c>
      <c r="H31" s="76">
        <v>9000</v>
      </c>
      <c r="I31" s="76">
        <v>9000</v>
      </c>
      <c r="J31" s="76">
        <v>9000</v>
      </c>
      <c r="K31" s="23">
        <f t="shared" ref="K31:K38" si="4">SUM(G31:J31)</f>
        <v>36000</v>
      </c>
      <c r="L31" s="13"/>
    </row>
    <row r="32" spans="1:385" ht="33.6" customHeight="1" outlineLevel="1" x14ac:dyDescent="0.3">
      <c r="A32" s="24" t="s">
        <v>24</v>
      </c>
      <c r="B32" s="23" t="s">
        <v>65</v>
      </c>
      <c r="C32" s="60" t="s">
        <v>96</v>
      </c>
      <c r="D32" s="27" t="s">
        <v>123</v>
      </c>
      <c r="E32" s="46" t="s">
        <v>47</v>
      </c>
      <c r="F32" s="84">
        <v>2006</v>
      </c>
      <c r="G32" s="76">
        <v>60000</v>
      </c>
      <c r="H32" s="76">
        <v>60000</v>
      </c>
      <c r="I32" s="76">
        <v>25000</v>
      </c>
      <c r="J32" s="76">
        <v>25000</v>
      </c>
      <c r="K32" s="23">
        <f>SUM(G32:J32)</f>
        <v>170000</v>
      </c>
      <c r="L32" s="13"/>
      <c r="Z32" s="77"/>
      <c r="AA32" s="77"/>
      <c r="AB32" s="77"/>
    </row>
    <row r="33" spans="1:25" ht="35.549999999999997" customHeight="1" outlineLevel="1" collapsed="1" x14ac:dyDescent="0.3">
      <c r="A33" s="24" t="s">
        <v>25</v>
      </c>
      <c r="B33" s="23" t="s">
        <v>97</v>
      </c>
      <c r="C33" s="60" t="s">
        <v>98</v>
      </c>
      <c r="D33" s="27"/>
      <c r="E33" s="46" t="s">
        <v>47</v>
      </c>
      <c r="F33" s="84">
        <v>2019</v>
      </c>
      <c r="G33" s="42">
        <v>0</v>
      </c>
      <c r="H33" s="42">
        <v>2000</v>
      </c>
      <c r="I33" s="42">
        <v>20000</v>
      </c>
      <c r="J33" s="42">
        <v>20000</v>
      </c>
      <c r="K33" s="23">
        <f>SUM(G33:J33)</f>
        <v>42000</v>
      </c>
      <c r="L33" s="13"/>
    </row>
    <row r="34" spans="1:25" ht="33.6" customHeight="1" outlineLevel="1" x14ac:dyDescent="0.3">
      <c r="A34" s="24" t="s">
        <v>57</v>
      </c>
      <c r="B34" s="23" t="s">
        <v>99</v>
      </c>
      <c r="C34" s="60" t="s">
        <v>100</v>
      </c>
      <c r="D34" s="27" t="s">
        <v>123</v>
      </c>
      <c r="E34" s="46" t="s">
        <v>47</v>
      </c>
      <c r="F34" s="84">
        <v>2016</v>
      </c>
      <c r="G34" s="42">
        <v>4000</v>
      </c>
      <c r="H34" s="42">
        <v>4000</v>
      </c>
      <c r="I34" s="42">
        <v>0</v>
      </c>
      <c r="J34" s="42">
        <v>0</v>
      </c>
      <c r="K34" s="23">
        <f t="shared" si="4"/>
        <v>8000</v>
      </c>
      <c r="L34" s="13"/>
    </row>
    <row r="35" spans="1:25" ht="54.6" customHeight="1" outlineLevel="1" x14ac:dyDescent="0.3">
      <c r="A35" s="24" t="s">
        <v>58</v>
      </c>
      <c r="B35" s="23" t="s">
        <v>75</v>
      </c>
      <c r="C35" s="60" t="s">
        <v>101</v>
      </c>
      <c r="D35" s="27" t="s">
        <v>119</v>
      </c>
      <c r="E35" s="46" t="s">
        <v>102</v>
      </c>
      <c r="F35" s="84">
        <v>2019</v>
      </c>
      <c r="G35" s="76">
        <v>0</v>
      </c>
      <c r="H35" s="76">
        <v>500000</v>
      </c>
      <c r="I35" s="76">
        <v>500000</v>
      </c>
      <c r="J35" s="76">
        <v>200000</v>
      </c>
      <c r="K35" s="23">
        <f t="shared" si="4"/>
        <v>1200000</v>
      </c>
      <c r="L35" s="13"/>
      <c r="T35" s="77"/>
      <c r="U35" s="77"/>
      <c r="V35" s="77"/>
      <c r="W35" s="77"/>
      <c r="X35" s="77"/>
      <c r="Y35" s="77"/>
    </row>
    <row r="36" spans="1:25" ht="23.55" customHeight="1" outlineLevel="1" x14ac:dyDescent="0.3">
      <c r="A36" s="24" t="s">
        <v>59</v>
      </c>
      <c r="B36" s="23" t="s">
        <v>66</v>
      </c>
      <c r="C36" s="60" t="s">
        <v>103</v>
      </c>
      <c r="D36" s="27" t="s">
        <v>123</v>
      </c>
      <c r="E36" s="46" t="s">
        <v>105</v>
      </c>
      <c r="F36" s="84" t="s">
        <v>94</v>
      </c>
      <c r="G36" s="76">
        <v>5000</v>
      </c>
      <c r="H36" s="76">
        <v>5000</v>
      </c>
      <c r="I36" s="76">
        <v>6000</v>
      </c>
      <c r="J36" s="76">
        <v>6000</v>
      </c>
      <c r="K36" s="23">
        <f t="shared" si="4"/>
        <v>22000</v>
      </c>
      <c r="L36" s="13"/>
      <c r="P36" s="77"/>
      <c r="Q36" s="77"/>
      <c r="R36" s="77"/>
      <c r="S36" s="77"/>
    </row>
    <row r="37" spans="1:25" ht="55.95" customHeight="1" outlineLevel="1" x14ac:dyDescent="0.3">
      <c r="A37" s="24" t="s">
        <v>60</v>
      </c>
      <c r="B37" s="23" t="s">
        <v>77</v>
      </c>
      <c r="C37" s="60" t="s">
        <v>104</v>
      </c>
      <c r="D37" s="27"/>
      <c r="E37" s="46" t="s">
        <v>47</v>
      </c>
      <c r="F37" s="84">
        <v>2021</v>
      </c>
      <c r="G37" s="42">
        <v>0</v>
      </c>
      <c r="H37" s="42">
        <v>0</v>
      </c>
      <c r="I37" s="42">
        <v>0</v>
      </c>
      <c r="J37" s="42">
        <v>40000</v>
      </c>
      <c r="K37" s="23">
        <f>SUM(G37:J37)</f>
        <v>40000</v>
      </c>
      <c r="L37" s="13"/>
    </row>
    <row r="38" spans="1:25" ht="25.8" customHeight="1" outlineLevel="1" x14ac:dyDescent="0.3">
      <c r="A38" s="24" t="s">
        <v>61</v>
      </c>
      <c r="B38" s="23" t="s">
        <v>106</v>
      </c>
      <c r="C38" s="60" t="s">
        <v>107</v>
      </c>
      <c r="D38" s="27" t="s">
        <v>121</v>
      </c>
      <c r="E38" s="46" t="s">
        <v>136</v>
      </c>
      <c r="F38" s="84" t="s">
        <v>94</v>
      </c>
      <c r="G38" s="76">
        <v>34000</v>
      </c>
      <c r="H38" s="76">
        <v>34000</v>
      </c>
      <c r="I38" s="76">
        <v>34000</v>
      </c>
      <c r="J38" s="76">
        <v>34000</v>
      </c>
      <c r="K38" s="23">
        <f t="shared" si="4"/>
        <v>136000</v>
      </c>
      <c r="L38" s="13"/>
    </row>
    <row r="39" spans="1:25" ht="82.35" customHeight="1" outlineLevel="1" x14ac:dyDescent="0.3">
      <c r="A39" s="74" t="s">
        <v>185</v>
      </c>
      <c r="B39" s="22" t="s">
        <v>261</v>
      </c>
      <c r="C39" s="75"/>
      <c r="D39" s="4"/>
      <c r="E39" s="4"/>
      <c r="F39" s="82"/>
      <c r="G39" s="3">
        <f>SUM(G40:G44)</f>
        <v>16000</v>
      </c>
      <c r="H39" s="3">
        <f>SUM(H40:H44)</f>
        <v>755000</v>
      </c>
      <c r="I39" s="3">
        <f>SUM(I40:I44)</f>
        <v>735000</v>
      </c>
      <c r="J39" s="3">
        <f>SUM(J40:J44)</f>
        <v>2650000</v>
      </c>
      <c r="K39" s="30">
        <f>SUM(G39:J39)</f>
        <v>4156000</v>
      </c>
      <c r="L39" s="2"/>
    </row>
    <row r="40" spans="1:25" ht="42" customHeight="1" outlineLevel="2" x14ac:dyDescent="0.3">
      <c r="A40" s="24" t="s">
        <v>28</v>
      </c>
      <c r="B40" s="23" t="s">
        <v>263</v>
      </c>
      <c r="C40" s="39" t="s">
        <v>262</v>
      </c>
      <c r="D40" s="27" t="s">
        <v>119</v>
      </c>
      <c r="E40" s="46" t="s">
        <v>210</v>
      </c>
      <c r="F40" s="84">
        <v>2019</v>
      </c>
      <c r="G40" s="42">
        <v>0</v>
      </c>
      <c r="H40" s="42">
        <v>10000</v>
      </c>
      <c r="I40" s="42">
        <v>0</v>
      </c>
      <c r="J40" s="42">
        <v>0</v>
      </c>
      <c r="K40" s="23">
        <f>SUM(G40:J40)</f>
        <v>10000</v>
      </c>
      <c r="L40" s="13"/>
    </row>
    <row r="41" spans="1:25" ht="118.2" customHeight="1" x14ac:dyDescent="0.3">
      <c r="A41" s="24" t="s">
        <v>90</v>
      </c>
      <c r="B41" s="23" t="s">
        <v>167</v>
      </c>
      <c r="C41" s="39" t="s">
        <v>108</v>
      </c>
      <c r="D41" s="27" t="s">
        <v>119</v>
      </c>
      <c r="E41" s="46" t="s">
        <v>211</v>
      </c>
      <c r="F41" s="84">
        <v>2019</v>
      </c>
      <c r="G41" s="76">
        <v>8000</v>
      </c>
      <c r="H41" s="76">
        <v>300000</v>
      </c>
      <c r="I41" s="76">
        <v>300000</v>
      </c>
      <c r="J41" s="76">
        <v>1050000</v>
      </c>
      <c r="K41" s="23">
        <f t="shared" ref="K41:K47" si="5">SUM(G41:J41)</f>
        <v>1658000</v>
      </c>
      <c r="L41" s="13"/>
    </row>
    <row r="42" spans="1:25" ht="56.55" customHeight="1" outlineLevel="1" x14ac:dyDescent="0.3">
      <c r="A42" s="24" t="s">
        <v>186</v>
      </c>
      <c r="B42" s="23" t="s">
        <v>138</v>
      </c>
      <c r="C42" s="37" t="s">
        <v>109</v>
      </c>
      <c r="D42" s="27"/>
      <c r="E42" s="46" t="s">
        <v>212</v>
      </c>
      <c r="F42" s="84">
        <v>2019</v>
      </c>
      <c r="G42" s="42">
        <v>0</v>
      </c>
      <c r="H42" s="42">
        <v>10000</v>
      </c>
      <c r="I42" s="42">
        <v>10000</v>
      </c>
      <c r="J42" s="42">
        <v>50000</v>
      </c>
      <c r="K42" s="23">
        <f t="shared" si="5"/>
        <v>70000</v>
      </c>
      <c r="L42" s="13"/>
    </row>
    <row r="43" spans="1:25" ht="23.55" customHeight="1" outlineLevel="1" x14ac:dyDescent="0.3">
      <c r="A43" s="24" t="s">
        <v>187</v>
      </c>
      <c r="B43" s="23" t="s">
        <v>139</v>
      </c>
      <c r="C43" s="39" t="s">
        <v>111</v>
      </c>
      <c r="D43" s="27" t="s">
        <v>119</v>
      </c>
      <c r="E43" s="46" t="s">
        <v>110</v>
      </c>
      <c r="F43" s="84">
        <v>2019</v>
      </c>
      <c r="G43" s="42">
        <v>0</v>
      </c>
      <c r="H43" s="42">
        <v>10000</v>
      </c>
      <c r="I43" s="42">
        <v>0</v>
      </c>
      <c r="J43" s="42">
        <v>0</v>
      </c>
      <c r="K43" s="23">
        <f t="shared" si="5"/>
        <v>10000</v>
      </c>
      <c r="L43" s="13"/>
    </row>
    <row r="44" spans="1:25" ht="52.2" outlineLevel="1" x14ac:dyDescent="0.3">
      <c r="A44" s="24" t="s">
        <v>188</v>
      </c>
      <c r="B44" s="23" t="s">
        <v>168</v>
      </c>
      <c r="C44" s="60" t="s">
        <v>112</v>
      </c>
      <c r="D44" s="27" t="s">
        <v>119</v>
      </c>
      <c r="E44" s="46" t="s">
        <v>117</v>
      </c>
      <c r="F44" s="84">
        <v>2019</v>
      </c>
      <c r="G44" s="76">
        <v>8000</v>
      </c>
      <c r="H44" s="76">
        <v>425000</v>
      </c>
      <c r="I44" s="76">
        <v>425000</v>
      </c>
      <c r="J44" s="76">
        <v>1550000</v>
      </c>
      <c r="K44" s="23">
        <f t="shared" si="5"/>
        <v>2408000</v>
      </c>
      <c r="L44" s="13"/>
      <c r="M44" s="108"/>
      <c r="N44" s="105"/>
      <c r="O44" s="105"/>
      <c r="P44" s="105"/>
      <c r="Q44" s="105"/>
    </row>
    <row r="45" spans="1:25" ht="58.35" customHeight="1" outlineLevel="1" x14ac:dyDescent="0.3">
      <c r="A45" s="72" t="s">
        <v>189</v>
      </c>
      <c r="B45" s="73" t="s">
        <v>64</v>
      </c>
      <c r="C45" s="74"/>
      <c r="D45" s="19"/>
      <c r="E45" s="19"/>
      <c r="F45" s="82"/>
      <c r="G45" s="3">
        <f>SUM(G46:G47)</f>
        <v>0</v>
      </c>
      <c r="H45" s="3">
        <f>SUM(H46:H47)</f>
        <v>0</v>
      </c>
      <c r="I45" s="3">
        <f>SUM(I46:I47)</f>
        <v>100000</v>
      </c>
      <c r="J45" s="3">
        <f>SUM(J46:J47)</f>
        <v>100000</v>
      </c>
      <c r="K45" s="3">
        <f t="shared" si="5"/>
        <v>200000</v>
      </c>
      <c r="L45" s="5"/>
      <c r="M45" s="108"/>
      <c r="N45" s="105"/>
      <c r="O45" s="105"/>
      <c r="P45" s="105"/>
      <c r="Q45" s="105"/>
    </row>
    <row r="46" spans="1:25" ht="27.6" customHeight="1" outlineLevel="1" x14ac:dyDescent="0.3">
      <c r="A46" s="24" t="s">
        <v>190</v>
      </c>
      <c r="B46" s="23" t="s">
        <v>221</v>
      </c>
      <c r="C46" s="67" t="s">
        <v>222</v>
      </c>
      <c r="D46" s="27"/>
      <c r="E46" s="27" t="s">
        <v>52</v>
      </c>
      <c r="F46" s="85"/>
      <c r="G46" s="54">
        <v>0</v>
      </c>
      <c r="H46" s="54">
        <v>0</v>
      </c>
      <c r="I46" s="54">
        <v>0</v>
      </c>
      <c r="J46" s="54">
        <v>0</v>
      </c>
      <c r="K46" s="23">
        <f t="shared" si="5"/>
        <v>0</v>
      </c>
      <c r="L46" s="13"/>
    </row>
    <row r="47" spans="1:25" ht="66" customHeight="1" outlineLevel="1" x14ac:dyDescent="0.3">
      <c r="A47" s="24" t="s">
        <v>191</v>
      </c>
      <c r="B47" s="120" t="s">
        <v>220</v>
      </c>
      <c r="C47" s="60" t="s">
        <v>214</v>
      </c>
      <c r="D47" s="27" t="s">
        <v>124</v>
      </c>
      <c r="E47" s="27" t="s">
        <v>53</v>
      </c>
      <c r="F47" s="85"/>
      <c r="G47" s="54">
        <v>0</v>
      </c>
      <c r="H47" s="54">
        <v>0</v>
      </c>
      <c r="I47" s="54">
        <v>100000</v>
      </c>
      <c r="J47" s="54">
        <v>100000</v>
      </c>
      <c r="K47" s="23">
        <f t="shared" si="5"/>
        <v>200000</v>
      </c>
      <c r="L47" s="13"/>
    </row>
    <row r="48" spans="1:25" outlineLevel="1" x14ac:dyDescent="0.3">
      <c r="A48" s="129"/>
      <c r="B48" s="130"/>
      <c r="C48" s="130"/>
      <c r="D48" s="130"/>
      <c r="E48" s="130"/>
      <c r="F48" s="130"/>
      <c r="G48" s="130"/>
      <c r="H48" s="130"/>
      <c r="I48" s="130"/>
      <c r="J48" s="130"/>
      <c r="K48" s="130"/>
      <c r="L48" s="131"/>
    </row>
    <row r="49" spans="1:29" outlineLevel="1" x14ac:dyDescent="0.3">
      <c r="A49" s="71" t="s">
        <v>29</v>
      </c>
      <c r="B49" s="20" t="s">
        <v>218</v>
      </c>
      <c r="C49" s="18"/>
      <c r="D49" s="50"/>
      <c r="E49" s="10"/>
      <c r="F49" s="79"/>
      <c r="G49" s="11">
        <f>SUM(G50,)</f>
        <v>2000</v>
      </c>
      <c r="H49" s="11">
        <f>SUM(H50,)</f>
        <v>181500</v>
      </c>
      <c r="I49" s="11">
        <f>SUM(I50,)</f>
        <v>1773400</v>
      </c>
      <c r="J49" s="11">
        <f>SUM(J50,)</f>
        <v>300500</v>
      </c>
      <c r="K49" s="11">
        <f>SUM(G49:J49)</f>
        <v>2257400</v>
      </c>
      <c r="L49" s="12"/>
    </row>
    <row r="50" spans="1:29" ht="45" customHeight="1" outlineLevel="1" x14ac:dyDescent="0.3">
      <c r="A50" s="117" t="s">
        <v>30</v>
      </c>
      <c r="B50" s="22" t="s">
        <v>26</v>
      </c>
      <c r="C50" s="73"/>
      <c r="D50" s="4"/>
      <c r="E50" s="4"/>
      <c r="F50" s="86"/>
      <c r="G50" s="3">
        <f>SUM(G51:G59)</f>
        <v>2000</v>
      </c>
      <c r="H50" s="3">
        <f>SUM(H51:H59)</f>
        <v>181500</v>
      </c>
      <c r="I50" s="3">
        <f>SUM(I51:I59)</f>
        <v>1773400</v>
      </c>
      <c r="J50" s="3">
        <f>SUM(J51:J59)</f>
        <v>300500</v>
      </c>
      <c r="K50" s="3">
        <f>SUM(G50:J50)</f>
        <v>2257400</v>
      </c>
      <c r="L50" s="41"/>
    </row>
    <row r="51" spans="1:29" ht="19.350000000000001" customHeight="1" outlineLevel="1" x14ac:dyDescent="0.3">
      <c r="A51" s="24" t="s">
        <v>31</v>
      </c>
      <c r="B51" s="23" t="s">
        <v>171</v>
      </c>
      <c r="C51" s="36" t="s">
        <v>40</v>
      </c>
      <c r="D51" s="27"/>
      <c r="E51" s="46" t="s">
        <v>51</v>
      </c>
      <c r="F51" s="84">
        <v>2018</v>
      </c>
      <c r="G51" s="54">
        <v>0</v>
      </c>
      <c r="H51" s="54">
        <v>0</v>
      </c>
      <c r="I51" s="54">
        <v>0</v>
      </c>
      <c r="J51" s="54">
        <v>0</v>
      </c>
      <c r="K51" s="23">
        <f t="shared" ref="K51:K58" si="6">SUM(G51:J51)</f>
        <v>0</v>
      </c>
      <c r="L51" s="43" t="s">
        <v>41</v>
      </c>
    </row>
    <row r="52" spans="1:29" ht="24" customHeight="1" outlineLevel="2" x14ac:dyDescent="0.3">
      <c r="A52" s="24" t="s">
        <v>32</v>
      </c>
      <c r="B52" s="23" t="s">
        <v>172</v>
      </c>
      <c r="C52" s="37" t="s">
        <v>173</v>
      </c>
      <c r="D52" s="27"/>
      <c r="E52" s="27" t="s">
        <v>118</v>
      </c>
      <c r="F52" s="80">
        <v>2017</v>
      </c>
      <c r="G52" s="54">
        <v>0</v>
      </c>
      <c r="H52" s="54">
        <v>2500</v>
      </c>
      <c r="I52" s="54">
        <v>0</v>
      </c>
      <c r="J52" s="54">
        <v>2500</v>
      </c>
      <c r="K52" s="23">
        <f t="shared" si="6"/>
        <v>5000</v>
      </c>
      <c r="L52" s="43" t="s">
        <v>41</v>
      </c>
    </row>
    <row r="53" spans="1:29" ht="24" customHeight="1" outlineLevel="2" x14ac:dyDescent="0.3">
      <c r="A53" s="24" t="s">
        <v>33</v>
      </c>
      <c r="B53" s="23" t="s">
        <v>63</v>
      </c>
      <c r="C53" s="37" t="s">
        <v>146</v>
      </c>
      <c r="D53" s="27"/>
      <c r="E53" s="27" t="s">
        <v>118</v>
      </c>
      <c r="F53" s="80">
        <v>2017</v>
      </c>
      <c r="G53" s="54">
        <v>2000</v>
      </c>
      <c r="H53" s="54">
        <v>129000</v>
      </c>
      <c r="I53" s="54">
        <v>4000</v>
      </c>
      <c r="J53" s="54">
        <v>18000</v>
      </c>
      <c r="K53" s="23">
        <f t="shared" si="6"/>
        <v>153000</v>
      </c>
      <c r="L53" s="43"/>
    </row>
    <row r="54" spans="1:29" ht="33.6" customHeight="1" outlineLevel="2" x14ac:dyDescent="0.3">
      <c r="A54" s="24" t="s">
        <v>91</v>
      </c>
      <c r="B54" s="23" t="s">
        <v>42</v>
      </c>
      <c r="C54" s="37" t="s">
        <v>43</v>
      </c>
      <c r="D54" s="27"/>
      <c r="E54" s="27" t="s">
        <v>49</v>
      </c>
      <c r="F54" s="80"/>
      <c r="G54" s="54">
        <v>0</v>
      </c>
      <c r="H54" s="54">
        <v>50000</v>
      </c>
      <c r="I54" s="121">
        <v>20000</v>
      </c>
      <c r="J54" s="121">
        <v>110000</v>
      </c>
      <c r="K54" s="23">
        <f t="shared" si="6"/>
        <v>180000</v>
      </c>
      <c r="L54" s="43"/>
    </row>
    <row r="55" spans="1:29" ht="24" customHeight="1" outlineLevel="1" x14ac:dyDescent="0.3">
      <c r="A55" s="111" t="s">
        <v>192</v>
      </c>
      <c r="B55" s="23" t="s">
        <v>114</v>
      </c>
      <c r="C55" s="37" t="s">
        <v>174</v>
      </c>
      <c r="D55" s="27"/>
      <c r="E55" s="27" t="s">
        <v>85</v>
      </c>
      <c r="F55" s="80">
        <v>2019</v>
      </c>
      <c r="G55" s="54">
        <v>0</v>
      </c>
      <c r="H55" s="54">
        <v>0</v>
      </c>
      <c r="I55" s="121">
        <v>4400</v>
      </c>
      <c r="J55" s="121">
        <v>0</v>
      </c>
      <c r="K55" s="23">
        <f>SUM(G55:J55)</f>
        <v>4400</v>
      </c>
      <c r="L55" s="43"/>
    </row>
    <row r="56" spans="1:29" ht="24" customHeight="1" x14ac:dyDescent="0.3">
      <c r="A56" s="24" t="s">
        <v>92</v>
      </c>
      <c r="B56" s="23" t="s">
        <v>48</v>
      </c>
      <c r="C56" s="37" t="s">
        <v>43</v>
      </c>
      <c r="D56" s="27"/>
      <c r="E56" s="27" t="s">
        <v>213</v>
      </c>
      <c r="F56" s="80"/>
      <c r="G56" s="54">
        <v>0</v>
      </c>
      <c r="H56" s="54">
        <v>0</v>
      </c>
      <c r="I56" s="121">
        <v>0</v>
      </c>
      <c r="J56" s="121">
        <v>150000</v>
      </c>
      <c r="K56" s="23">
        <f t="shared" si="6"/>
        <v>150000</v>
      </c>
      <c r="L56" s="43"/>
    </row>
    <row r="57" spans="1:29" s="32" customFormat="1" ht="33" customHeight="1" outlineLevel="2" x14ac:dyDescent="0.3">
      <c r="A57" s="24" t="s">
        <v>56</v>
      </c>
      <c r="B57" s="23" t="s">
        <v>226</v>
      </c>
      <c r="C57" s="37" t="s">
        <v>43</v>
      </c>
      <c r="D57" s="27"/>
      <c r="E57" s="27" t="s">
        <v>253</v>
      </c>
      <c r="F57" s="84">
        <v>2019</v>
      </c>
      <c r="G57" s="56">
        <v>0</v>
      </c>
      <c r="H57" s="56">
        <v>0</v>
      </c>
      <c r="I57" s="122">
        <f>1725000</f>
        <v>1725000</v>
      </c>
      <c r="J57" s="122">
        <v>0</v>
      </c>
      <c r="K57" s="23">
        <f t="shared" si="6"/>
        <v>1725000</v>
      </c>
      <c r="L57" s="43"/>
      <c r="M57"/>
      <c r="N57"/>
      <c r="O57"/>
      <c r="P57"/>
      <c r="Q57"/>
      <c r="R57"/>
      <c r="S57"/>
      <c r="T57"/>
      <c r="U57"/>
      <c r="V57"/>
      <c r="W57"/>
      <c r="X57"/>
      <c r="Y57"/>
      <c r="Z57"/>
      <c r="AA57"/>
      <c r="AB57"/>
      <c r="AC57"/>
    </row>
    <row r="58" spans="1:29" ht="23.55" customHeight="1" outlineLevel="2" x14ac:dyDescent="0.3">
      <c r="A58" s="24" t="s">
        <v>82</v>
      </c>
      <c r="B58" s="23" t="s">
        <v>45</v>
      </c>
      <c r="C58" s="37" t="s">
        <v>46</v>
      </c>
      <c r="D58" s="27"/>
      <c r="E58" s="27" t="s">
        <v>47</v>
      </c>
      <c r="F58" s="84">
        <v>2020</v>
      </c>
      <c r="G58" s="56">
        <v>0</v>
      </c>
      <c r="H58" s="56">
        <v>0</v>
      </c>
      <c r="I58" s="56">
        <v>20000</v>
      </c>
      <c r="J58" s="56">
        <v>20000</v>
      </c>
      <c r="K58" s="23">
        <f t="shared" si="6"/>
        <v>40000</v>
      </c>
      <c r="L58" s="43"/>
      <c r="Z58" s="32"/>
      <c r="AA58" s="32"/>
      <c r="AB58" s="32"/>
    </row>
    <row r="59" spans="1:29" ht="32.549999999999997" customHeight="1" outlineLevel="2" x14ac:dyDescent="0.3">
      <c r="A59" s="24" t="s">
        <v>84</v>
      </c>
      <c r="B59" s="61" t="s">
        <v>27</v>
      </c>
      <c r="C59" s="37" t="s">
        <v>50</v>
      </c>
      <c r="D59" s="27"/>
      <c r="E59" s="27" t="s">
        <v>52</v>
      </c>
      <c r="F59" s="80">
        <v>2018</v>
      </c>
      <c r="G59" s="43">
        <v>0</v>
      </c>
      <c r="H59" s="43">
        <v>0</v>
      </c>
      <c r="I59" s="43">
        <v>0</v>
      </c>
      <c r="J59" s="43">
        <v>0</v>
      </c>
      <c r="K59" s="23">
        <f>SUM(G59:J59)</f>
        <v>0</v>
      </c>
      <c r="L59" s="43" t="s">
        <v>41</v>
      </c>
      <c r="M59" s="33"/>
    </row>
    <row r="60" spans="1:29" ht="15.6" customHeight="1" outlineLevel="2" x14ac:dyDescent="0.3">
      <c r="A60" s="97"/>
      <c r="B60" s="100"/>
      <c r="C60" s="101"/>
      <c r="D60" s="98"/>
      <c r="E60" s="98"/>
      <c r="F60" s="102"/>
      <c r="G60" s="99"/>
      <c r="H60" s="99"/>
      <c r="I60" s="99"/>
      <c r="J60" s="99"/>
      <c r="K60" s="99"/>
      <c r="L60" s="99"/>
      <c r="M60" s="103"/>
      <c r="N60" s="104"/>
      <c r="O60" s="104"/>
    </row>
    <row r="61" spans="1:29" s="77" customFormat="1" ht="16.8" customHeight="1" x14ac:dyDescent="0.3">
      <c r="A61" s="71" t="s">
        <v>34</v>
      </c>
      <c r="B61" s="20" t="s">
        <v>219</v>
      </c>
      <c r="C61" s="18"/>
      <c r="D61" s="50"/>
      <c r="E61" s="10"/>
      <c r="F61" s="79"/>
      <c r="G61" s="11">
        <f>SUM(G62)</f>
        <v>70780</v>
      </c>
      <c r="H61" s="11">
        <f>SUM(H62)</f>
        <v>223000</v>
      </c>
      <c r="I61" s="11">
        <f>SUM(I62)</f>
        <v>883000</v>
      </c>
      <c r="J61" s="11">
        <f>SUM(J62)</f>
        <v>703000</v>
      </c>
      <c r="K61" s="11">
        <f>SUM(G61:J61)</f>
        <v>1879780</v>
      </c>
      <c r="L61" s="12"/>
      <c r="M61"/>
      <c r="N61"/>
      <c r="O61"/>
      <c r="P61"/>
      <c r="Q61"/>
      <c r="R61"/>
      <c r="S61"/>
      <c r="T61"/>
      <c r="U61"/>
      <c r="V61"/>
      <c r="W61"/>
      <c r="X61"/>
      <c r="Y61"/>
      <c r="Z61"/>
      <c r="AA61"/>
      <c r="AB61"/>
      <c r="AC61"/>
    </row>
    <row r="62" spans="1:29" s="32" customFormat="1" ht="34.799999999999997" customHeight="1" outlineLevel="2" x14ac:dyDescent="0.3">
      <c r="A62" s="3" t="s">
        <v>35</v>
      </c>
      <c r="B62" s="30" t="s">
        <v>38</v>
      </c>
      <c r="C62" s="31"/>
      <c r="D62" s="51"/>
      <c r="E62" s="5"/>
      <c r="F62" s="82"/>
      <c r="G62" s="3">
        <f>SUM(G63:G70)</f>
        <v>70780</v>
      </c>
      <c r="H62" s="3">
        <f>SUM(H63:H70)</f>
        <v>223000</v>
      </c>
      <c r="I62" s="3">
        <f>SUM(I63:I70)</f>
        <v>883000</v>
      </c>
      <c r="J62" s="3">
        <f>SUM(J63:J70)</f>
        <v>703000</v>
      </c>
      <c r="K62" s="3">
        <f t="shared" ref="K62:K70" si="7">SUM(G62:J62)</f>
        <v>1879780</v>
      </c>
      <c r="L62" s="3"/>
      <c r="N62"/>
      <c r="O62"/>
      <c r="P62"/>
      <c r="Q62"/>
      <c r="R62"/>
      <c r="S62"/>
      <c r="T62"/>
      <c r="U62"/>
      <c r="V62"/>
      <c r="W62"/>
      <c r="X62"/>
      <c r="Y62"/>
      <c r="Z62"/>
      <c r="AA62"/>
      <c r="AB62"/>
      <c r="AC62" s="77"/>
    </row>
    <row r="63" spans="1:29" ht="24" customHeight="1" outlineLevel="2" x14ac:dyDescent="0.3">
      <c r="A63" s="24" t="s">
        <v>36</v>
      </c>
      <c r="B63" s="23" t="s">
        <v>175</v>
      </c>
      <c r="C63" s="37" t="s">
        <v>144</v>
      </c>
      <c r="D63" s="27"/>
      <c r="E63" s="27" t="s">
        <v>53</v>
      </c>
      <c r="F63" s="85"/>
      <c r="G63" s="43">
        <v>9780</v>
      </c>
      <c r="H63" s="43">
        <v>0</v>
      </c>
      <c r="I63" s="43">
        <v>0</v>
      </c>
      <c r="J63" s="43">
        <v>0</v>
      </c>
      <c r="K63" s="23">
        <f t="shared" si="7"/>
        <v>9780</v>
      </c>
      <c r="L63" s="13"/>
      <c r="AC63" s="32"/>
    </row>
    <row r="64" spans="1:29" ht="25.95" customHeight="1" outlineLevel="2" x14ac:dyDescent="0.3">
      <c r="A64" s="24" t="s">
        <v>37</v>
      </c>
      <c r="B64" s="61" t="s">
        <v>176</v>
      </c>
      <c r="C64" s="37" t="s">
        <v>227</v>
      </c>
      <c r="D64" s="27" t="s">
        <v>156</v>
      </c>
      <c r="E64" s="27" t="s">
        <v>177</v>
      </c>
      <c r="F64" s="85"/>
      <c r="G64" s="54">
        <v>0</v>
      </c>
      <c r="H64" s="54">
        <v>42000</v>
      </c>
      <c r="I64" s="54">
        <v>42000</v>
      </c>
      <c r="J64" s="54">
        <v>42000</v>
      </c>
      <c r="K64" s="23">
        <f t="shared" si="7"/>
        <v>126000</v>
      </c>
      <c r="L64" s="13"/>
      <c r="M64" s="58"/>
      <c r="Z64" s="77"/>
      <c r="AA64" s="77"/>
      <c r="AB64" s="77"/>
    </row>
    <row r="65" spans="1:25" ht="24" customHeight="1" x14ac:dyDescent="0.3">
      <c r="A65" s="24" t="s">
        <v>193</v>
      </c>
      <c r="B65" s="23" t="s">
        <v>178</v>
      </c>
      <c r="C65" s="37" t="s">
        <v>179</v>
      </c>
      <c r="D65" s="27" t="s">
        <v>123</v>
      </c>
      <c r="E65" s="27" t="s">
        <v>180</v>
      </c>
      <c r="F65" s="85"/>
      <c r="G65" s="43">
        <v>0</v>
      </c>
      <c r="H65" s="43">
        <v>0</v>
      </c>
      <c r="I65" s="43">
        <v>600000</v>
      </c>
      <c r="J65" s="43">
        <v>600000</v>
      </c>
      <c r="K65" s="23">
        <f t="shared" si="7"/>
        <v>1200000</v>
      </c>
      <c r="L65" s="13"/>
    </row>
    <row r="66" spans="1:25" ht="15" customHeight="1" outlineLevel="2" x14ac:dyDescent="0.3">
      <c r="A66" s="24" t="s">
        <v>194</v>
      </c>
      <c r="B66" s="23" t="s">
        <v>260</v>
      </c>
      <c r="C66" s="38" t="s">
        <v>116</v>
      </c>
      <c r="D66" s="27"/>
      <c r="E66" s="27" t="s">
        <v>81</v>
      </c>
      <c r="F66" s="85"/>
      <c r="G66" s="43">
        <v>0</v>
      </c>
      <c r="H66" s="43">
        <v>100000</v>
      </c>
      <c r="I66" s="43">
        <v>150000</v>
      </c>
      <c r="J66" s="43">
        <v>0</v>
      </c>
      <c r="K66" s="23">
        <f t="shared" si="7"/>
        <v>250000</v>
      </c>
      <c r="L66" s="13"/>
      <c r="P66" s="77"/>
      <c r="Q66" s="77"/>
      <c r="R66" s="77"/>
      <c r="S66" s="77"/>
      <c r="T66" s="32"/>
      <c r="U66" s="32"/>
      <c r="V66" s="32"/>
      <c r="W66" s="32"/>
      <c r="X66" s="32"/>
      <c r="Y66" s="32"/>
    </row>
    <row r="67" spans="1:25" ht="33.75" customHeight="1" outlineLevel="1" x14ac:dyDescent="0.3">
      <c r="A67" s="24" t="s">
        <v>195</v>
      </c>
      <c r="B67" s="23" t="s">
        <v>83</v>
      </c>
      <c r="C67" s="37" t="s">
        <v>147</v>
      </c>
      <c r="D67" s="52"/>
      <c r="E67" s="48" t="s">
        <v>51</v>
      </c>
      <c r="F67" s="87"/>
      <c r="G67" s="43"/>
      <c r="H67" s="43"/>
      <c r="I67" s="43">
        <v>30000</v>
      </c>
      <c r="J67" s="43"/>
      <c r="K67" s="23">
        <f t="shared" si="7"/>
        <v>30000</v>
      </c>
      <c r="L67" s="16"/>
      <c r="P67" s="32"/>
      <c r="Q67" s="32"/>
      <c r="R67" s="32"/>
      <c r="S67" s="32"/>
    </row>
    <row r="68" spans="1:25" ht="27" customHeight="1" outlineLevel="1" x14ac:dyDescent="0.3">
      <c r="A68" s="34" t="s">
        <v>196</v>
      </c>
      <c r="B68" s="35" t="s">
        <v>115</v>
      </c>
      <c r="C68" s="37" t="s">
        <v>126</v>
      </c>
      <c r="D68" s="52"/>
      <c r="E68" s="48" t="s">
        <v>53</v>
      </c>
      <c r="F68" s="87"/>
      <c r="G68" s="43">
        <v>0</v>
      </c>
      <c r="H68" s="43">
        <v>20000</v>
      </c>
      <c r="I68" s="43">
        <v>0</v>
      </c>
      <c r="J68" s="43">
        <v>0</v>
      </c>
      <c r="K68" s="23">
        <f t="shared" si="7"/>
        <v>20000</v>
      </c>
      <c r="L68" s="16"/>
    </row>
    <row r="69" spans="1:25" ht="46.95" customHeight="1" outlineLevel="1" x14ac:dyDescent="0.3">
      <c r="A69" s="24" t="s">
        <v>197</v>
      </c>
      <c r="B69" s="23" t="s">
        <v>152</v>
      </c>
      <c r="C69" s="93" t="s">
        <v>153</v>
      </c>
      <c r="D69" s="52"/>
      <c r="E69" s="48" t="s">
        <v>209</v>
      </c>
      <c r="F69" s="87"/>
      <c r="G69" s="43">
        <v>0</v>
      </c>
      <c r="H69" s="43">
        <v>0</v>
      </c>
      <c r="I69" s="43">
        <v>0</v>
      </c>
      <c r="J69" s="43"/>
      <c r="K69" s="23">
        <f t="shared" si="7"/>
        <v>0</v>
      </c>
      <c r="L69" s="16"/>
      <c r="N69" s="32"/>
      <c r="O69" s="32"/>
    </row>
    <row r="70" spans="1:25" outlineLevel="1" x14ac:dyDescent="0.3">
      <c r="A70" s="115" t="s">
        <v>198</v>
      </c>
      <c r="B70" s="23" t="s">
        <v>155</v>
      </c>
      <c r="C70" s="93" t="s">
        <v>149</v>
      </c>
      <c r="D70" s="112" t="s">
        <v>156</v>
      </c>
      <c r="E70" s="48" t="s">
        <v>150</v>
      </c>
      <c r="F70" s="87" t="s">
        <v>151</v>
      </c>
      <c r="G70" s="54">
        <v>61000</v>
      </c>
      <c r="H70" s="54">
        <v>61000</v>
      </c>
      <c r="I70" s="54">
        <v>61000</v>
      </c>
      <c r="J70" s="54">
        <v>61000</v>
      </c>
      <c r="K70" s="23">
        <f t="shared" si="7"/>
        <v>244000</v>
      </c>
      <c r="L70" s="16"/>
      <c r="M70" s="77"/>
    </row>
    <row r="71" spans="1:25" x14ac:dyDescent="0.3">
      <c r="A71" s="133"/>
      <c r="B71" s="134"/>
      <c r="C71" s="134"/>
      <c r="D71" s="134"/>
      <c r="E71" s="134"/>
      <c r="F71" s="134"/>
      <c r="G71" s="134"/>
      <c r="H71" s="134"/>
      <c r="I71" s="134"/>
      <c r="J71" s="134"/>
      <c r="K71" s="134"/>
      <c r="L71" s="135"/>
    </row>
    <row r="72" spans="1:25" x14ac:dyDescent="0.3">
      <c r="A72" s="71" t="s">
        <v>199</v>
      </c>
      <c r="B72" s="20" t="s">
        <v>223</v>
      </c>
      <c r="C72" s="18"/>
      <c r="D72" s="50"/>
      <c r="E72" s="10"/>
      <c r="F72" s="79"/>
      <c r="G72" s="11">
        <f>SUM(G73,G76,G79)</f>
        <v>0</v>
      </c>
      <c r="H72" s="11">
        <f>SUM(H73,H76,H79)</f>
        <v>0</v>
      </c>
      <c r="I72" s="11">
        <f>SUM(I73,I76,I79)</f>
        <v>30000</v>
      </c>
      <c r="J72" s="11">
        <f>SUM(J73,J76,J79)</f>
        <v>26000</v>
      </c>
      <c r="K72" s="11">
        <f>SUM(G72:J72)</f>
        <v>56000</v>
      </c>
      <c r="L72" s="11"/>
    </row>
    <row r="73" spans="1:25" ht="38.549999999999997" customHeight="1" x14ac:dyDescent="0.3">
      <c r="A73" s="3" t="s">
        <v>200</v>
      </c>
      <c r="B73" s="30" t="s">
        <v>228</v>
      </c>
      <c r="C73" s="28"/>
      <c r="D73" s="51"/>
      <c r="E73" s="5"/>
      <c r="F73" s="88"/>
      <c r="G73" s="3">
        <f>SUM(G74:G75)</f>
        <v>0</v>
      </c>
      <c r="H73" s="3">
        <f>SUM(H74:H75)</f>
        <v>0</v>
      </c>
      <c r="I73" s="3">
        <v>10000</v>
      </c>
      <c r="J73" s="3">
        <v>10000</v>
      </c>
      <c r="K73" s="3">
        <f t="shared" ref="K73:K81" si="8">SUM(G73:J73)</f>
        <v>20000</v>
      </c>
      <c r="L73" s="29"/>
    </row>
    <row r="74" spans="1:25" ht="70.2" customHeight="1" x14ac:dyDescent="0.3">
      <c r="A74" s="24" t="s">
        <v>201</v>
      </c>
      <c r="B74" s="23" t="s">
        <v>230</v>
      </c>
      <c r="C74" s="37" t="s">
        <v>143</v>
      </c>
      <c r="D74" s="27"/>
      <c r="E74" s="48" t="s">
        <v>251</v>
      </c>
      <c r="F74" s="85"/>
      <c r="G74" s="43">
        <v>0</v>
      </c>
      <c r="H74" s="43">
        <v>0</v>
      </c>
      <c r="I74" s="43">
        <v>0</v>
      </c>
      <c r="J74" s="43">
        <v>0</v>
      </c>
      <c r="K74" s="23">
        <f t="shared" si="8"/>
        <v>0</v>
      </c>
      <c r="L74" s="13"/>
    </row>
    <row r="75" spans="1:25" ht="34.35" customHeight="1" x14ac:dyDescent="0.3">
      <c r="A75" s="24" t="s">
        <v>202</v>
      </c>
      <c r="B75" s="23" t="s">
        <v>231</v>
      </c>
      <c r="C75" s="37" t="s">
        <v>243</v>
      </c>
      <c r="D75" s="27"/>
      <c r="E75" s="48" t="s">
        <v>251</v>
      </c>
      <c r="F75" s="85"/>
      <c r="G75" s="43">
        <v>0</v>
      </c>
      <c r="H75" s="43">
        <v>0</v>
      </c>
      <c r="I75" s="43">
        <v>10000</v>
      </c>
      <c r="J75" s="43">
        <v>10000</v>
      </c>
      <c r="K75" s="23">
        <f t="shared" si="8"/>
        <v>20000</v>
      </c>
      <c r="L75" s="13"/>
    </row>
    <row r="76" spans="1:25" ht="72.599999999999994" customHeight="1" x14ac:dyDescent="0.3">
      <c r="A76" s="3" t="s">
        <v>203</v>
      </c>
      <c r="B76" s="30" t="s">
        <v>229</v>
      </c>
      <c r="C76" s="28"/>
      <c r="D76" s="51"/>
      <c r="E76" s="5"/>
      <c r="F76" s="88"/>
      <c r="G76" s="3">
        <f>SUM(G78)</f>
        <v>0</v>
      </c>
      <c r="H76" s="3">
        <f>SUM(H78)</f>
        <v>0</v>
      </c>
      <c r="I76" s="3">
        <v>10000</v>
      </c>
      <c r="J76" s="3">
        <v>6000</v>
      </c>
      <c r="K76" s="3">
        <f t="shared" si="8"/>
        <v>16000</v>
      </c>
      <c r="L76" s="29"/>
    </row>
    <row r="77" spans="1:25" ht="91.95" customHeight="1" x14ac:dyDescent="0.3">
      <c r="A77" s="24" t="s">
        <v>204</v>
      </c>
      <c r="B77" s="23" t="s">
        <v>234</v>
      </c>
      <c r="C77" s="37" t="s">
        <v>252</v>
      </c>
      <c r="D77" s="27"/>
      <c r="E77" s="48" t="s">
        <v>209</v>
      </c>
      <c r="F77" s="85"/>
      <c r="G77" s="43">
        <v>0</v>
      </c>
      <c r="H77" s="43">
        <v>0</v>
      </c>
      <c r="I77" s="43">
        <v>0</v>
      </c>
      <c r="J77" s="43">
        <v>0</v>
      </c>
      <c r="K77" s="23">
        <f t="shared" ref="K77" si="9">SUM(G77:J77)</f>
        <v>0</v>
      </c>
      <c r="L77" s="13"/>
    </row>
    <row r="78" spans="1:25" ht="111.75" customHeight="1" x14ac:dyDescent="0.3">
      <c r="A78" s="24" t="s">
        <v>233</v>
      </c>
      <c r="B78" s="23" t="s">
        <v>237</v>
      </c>
      <c r="C78" s="37" t="s">
        <v>245</v>
      </c>
      <c r="D78" s="27"/>
      <c r="E78" s="48" t="s">
        <v>247</v>
      </c>
      <c r="F78" s="85"/>
      <c r="G78" s="43">
        <v>0</v>
      </c>
      <c r="H78" s="43">
        <v>0</v>
      </c>
      <c r="I78" s="43">
        <v>10000</v>
      </c>
      <c r="J78" s="43">
        <v>6000</v>
      </c>
      <c r="K78" s="23">
        <f t="shared" si="8"/>
        <v>16000</v>
      </c>
      <c r="L78" s="13"/>
    </row>
    <row r="79" spans="1:25" ht="54" customHeight="1" x14ac:dyDescent="0.3">
      <c r="A79" s="3" t="s">
        <v>205</v>
      </c>
      <c r="B79" s="30" t="s">
        <v>232</v>
      </c>
      <c r="C79" s="28"/>
      <c r="D79" s="51"/>
      <c r="E79" s="5"/>
      <c r="F79" s="88"/>
      <c r="G79" s="3">
        <f>SUM(G80:G82)</f>
        <v>0</v>
      </c>
      <c r="H79" s="3"/>
      <c r="I79" s="3">
        <v>10000</v>
      </c>
      <c r="J79" s="3">
        <v>10000</v>
      </c>
      <c r="K79" s="3">
        <f t="shared" si="8"/>
        <v>20000</v>
      </c>
      <c r="L79" s="29"/>
    </row>
    <row r="80" spans="1:25" ht="40.200000000000003" customHeight="1" x14ac:dyDescent="0.3">
      <c r="A80" s="24" t="s">
        <v>206</v>
      </c>
      <c r="B80" s="23" t="s">
        <v>235</v>
      </c>
      <c r="C80" s="37" t="s">
        <v>242</v>
      </c>
      <c r="D80" s="27"/>
      <c r="E80" s="48" t="s">
        <v>248</v>
      </c>
      <c r="F80" s="85"/>
      <c r="G80" s="43">
        <v>0</v>
      </c>
      <c r="H80" s="43"/>
      <c r="I80" s="43">
        <v>15000</v>
      </c>
      <c r="J80" s="43">
        <v>15000</v>
      </c>
      <c r="K80" s="23">
        <f t="shared" si="8"/>
        <v>30000</v>
      </c>
      <c r="L80" s="13"/>
    </row>
    <row r="81" spans="1:12" ht="24.6" customHeight="1" x14ac:dyDescent="0.3">
      <c r="A81" s="3" t="s">
        <v>239</v>
      </c>
      <c r="B81" s="30" t="s">
        <v>39</v>
      </c>
      <c r="C81" s="28"/>
      <c r="D81" s="51"/>
      <c r="E81" s="5"/>
      <c r="F81" s="88"/>
      <c r="G81" s="3">
        <v>0</v>
      </c>
      <c r="H81" s="3">
        <v>0</v>
      </c>
      <c r="I81" s="3">
        <v>0</v>
      </c>
      <c r="J81" s="3">
        <v>0</v>
      </c>
      <c r="K81" s="3">
        <f t="shared" si="8"/>
        <v>0</v>
      </c>
      <c r="L81" s="29"/>
    </row>
    <row r="82" spans="1:12" ht="36.6" customHeight="1" x14ac:dyDescent="0.3">
      <c r="A82" s="24" t="s">
        <v>240</v>
      </c>
      <c r="B82" s="120" t="s">
        <v>236</v>
      </c>
      <c r="C82" s="37" t="s">
        <v>141</v>
      </c>
      <c r="D82" s="27"/>
      <c r="E82" s="48" t="s">
        <v>250</v>
      </c>
      <c r="F82" s="85"/>
      <c r="G82" s="43">
        <v>0</v>
      </c>
      <c r="H82" s="43">
        <v>0</v>
      </c>
      <c r="I82" s="43">
        <v>0</v>
      </c>
      <c r="J82" s="43">
        <v>0</v>
      </c>
      <c r="K82" s="23">
        <f>SUM(G82:J82)</f>
        <v>0</v>
      </c>
      <c r="L82" s="13"/>
    </row>
    <row r="83" spans="1:12" ht="42" x14ac:dyDescent="0.3">
      <c r="A83" s="24" t="s">
        <v>241</v>
      </c>
      <c r="B83" s="120" t="s">
        <v>238</v>
      </c>
      <c r="C83" s="37" t="s">
        <v>142</v>
      </c>
      <c r="D83" s="27"/>
      <c r="E83" s="48" t="s">
        <v>249</v>
      </c>
      <c r="F83" s="85"/>
      <c r="G83" s="43">
        <v>0</v>
      </c>
      <c r="H83" s="43">
        <v>0</v>
      </c>
      <c r="I83" s="43">
        <v>0</v>
      </c>
      <c r="J83" s="43">
        <v>0</v>
      </c>
      <c r="K83" s="23">
        <v>0</v>
      </c>
      <c r="L83" s="13"/>
    </row>
    <row r="84" spans="1:12" x14ac:dyDescent="0.3">
      <c r="A84" s="24" t="s">
        <v>134</v>
      </c>
      <c r="B84" s="23"/>
      <c r="C84" s="16"/>
      <c r="D84" s="27"/>
      <c r="E84" s="45"/>
      <c r="F84" s="85"/>
      <c r="G84" s="57">
        <f>SUM(G2,G11,G28,G49,G61,G72,)</f>
        <v>582061</v>
      </c>
      <c r="H84" s="57">
        <f>SUM(H2,H11,H28,H49,H61,H72)</f>
        <v>2825020</v>
      </c>
      <c r="I84" s="57">
        <f>SUM(I2,I11,I28,I49,I61,I72)</f>
        <v>4874900</v>
      </c>
      <c r="J84" s="57">
        <f>SUM(J2,I11,J28,J49,J61,J72)</f>
        <v>4625000</v>
      </c>
      <c r="K84" s="57">
        <f>SUM(G84:J84)</f>
        <v>12906981</v>
      </c>
      <c r="L84" s="13"/>
    </row>
    <row r="85" spans="1:12" x14ac:dyDescent="0.3">
      <c r="G85" s="92"/>
      <c r="K85" s="127"/>
    </row>
    <row r="86" spans="1:12" x14ac:dyDescent="0.3">
      <c r="A86" s="90"/>
      <c r="C86"/>
      <c r="D86"/>
      <c r="E86"/>
      <c r="F86"/>
    </row>
    <row r="87" spans="1:12" x14ac:dyDescent="0.3">
      <c r="A87" s="91"/>
      <c r="C87" s="77"/>
      <c r="D87"/>
      <c r="E87"/>
      <c r="F87"/>
    </row>
    <row r="88" spans="1:12" x14ac:dyDescent="0.3">
      <c r="C88" s="119"/>
    </row>
  </sheetData>
  <mergeCells count="4">
    <mergeCell ref="A48:L48"/>
    <mergeCell ref="A27:L27"/>
    <mergeCell ref="A71:L71"/>
    <mergeCell ref="A10:L10"/>
  </mergeCells>
  <pageMargins left="0.70866141732283472" right="0.70866141732283472" top="0.74803149606299213" bottom="0.74803149606299213" header="0.31496062992125984" footer="0.31496062992125984"/>
  <pageSetup paperSize="9"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17C345E88ECED5458D3BD680B7BA2225" ma:contentTypeVersion="1" ma:contentTypeDescription="Loo uus dokument" ma:contentTypeScope="" ma:versionID="255e765ff2285a51e05390ca6cf390f7">
  <xsd:schema xmlns:xsd="http://www.w3.org/2001/XMLSchema" xmlns:p="http://schemas.microsoft.com/office/2006/metadata/properties" targetNamespace="http://schemas.microsoft.com/office/2006/metadata/properties" ma:root="true" ma:fieldsID="fc2ccef055eb827defe513884e00b21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8325407D-BC44-469D-9DBC-BE84F7775BA2}">
  <ds:schemaRefs>
    <ds:schemaRef ds:uri="http://schemas.microsoft.com/sharepoint/v3/contenttype/forms"/>
  </ds:schemaRefs>
</ds:datastoreItem>
</file>

<file path=customXml/itemProps2.xml><?xml version="1.0" encoding="utf-8"?>
<ds:datastoreItem xmlns:ds="http://schemas.openxmlformats.org/officeDocument/2006/customXml" ds:itemID="{706017C3-93E5-4375-8308-8FE2F6F5DC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A9E6B09A-3E3D-40E0-8A2E-9F13F9092F7E}">
  <ds:schemaRefs>
    <ds:schemaRef ds:uri="http://schemas.openxmlformats.org/package/2006/metadata/core-properties"/>
    <ds:schemaRef ds:uri="http://schemas.microsoft.com/office/2006/metadata/properties"/>
    <ds:schemaRef ds:uri="http://purl.org/dc/elements/1.1/"/>
    <ds:schemaRef ds:uri="http://purl.org/dc/terms/"/>
    <ds:schemaRef ds:uri="http://www.w3.org/XML/1998/namespace"/>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Tegevused_vorm</vt:lpstr>
      <vt:lpstr>Tegevused_vorm!_Toc530730174</vt:lpstr>
    </vt:vector>
  </TitlesOfParts>
  <Company>Rahandusministeerium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urvem</dc:creator>
  <cp:lastModifiedBy>Maris Malva</cp:lastModifiedBy>
  <cp:lastPrinted>2018-12-18T09:09:56Z</cp:lastPrinted>
  <dcterms:created xsi:type="dcterms:W3CDTF">2012-09-17T06:47:39Z</dcterms:created>
  <dcterms:modified xsi:type="dcterms:W3CDTF">2019-04-17T10:03:20Z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0x01010017C345E88ECED5458D3BD680B7BA2225</vt:lpwstr>
  </property>
</Properties>
</file>